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2.xml" ContentType="application/vnd.openxmlformats-officedocument.drawing+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3.xml" ContentType="application/vnd.openxmlformats-officedocument.drawing+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4.xml" ContentType="application/vnd.openxmlformats-officedocument.drawing+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hidePivotFieldList="1"/>
  <mc:AlternateContent xmlns:mc="http://schemas.openxmlformats.org/markup-compatibility/2006">
    <mc:Choice Requires="x15">
      <x15ac:absPath xmlns:x15ac="http://schemas.microsoft.com/office/spreadsheetml/2010/11/ac" url="https://globaltalkint-my.sharepoint.com/personal/britt_bloemendaal_globaltalk_nl/Documents/Bureaublad/"/>
    </mc:Choice>
  </mc:AlternateContent>
  <xr:revisionPtr revIDLastSave="0" documentId="8_{D98785F1-FD3B-426C-A9F3-9AD074C3506C}" xr6:coauthVersionLast="47" xr6:coauthVersionMax="47" xr10:uidLastSave="{00000000-0000-0000-0000-000000000000}"/>
  <bookViews>
    <workbookView xWindow="-120" yWindow="-120" windowWidth="38640" windowHeight="21240" tabRatio="842" xr2:uid="{00000000-000D-0000-FFFF-FFFF00000000}"/>
  </bookViews>
  <sheets>
    <sheet name="Algemeen" sheetId="10" r:id="rId1"/>
    <sheet name="Open vragen" sheetId="11" r:id="rId2"/>
    <sheet name="Woonafstand tot het park" sheetId="4" r:id="rId3"/>
    <sheet name="Hoe vaak bezoek aan het park" sheetId="6" r:id="rId4"/>
    <sheet name="Leeftijdscategorie" sheetId="7" r:id="rId5"/>
    <sheet name="Doel van bezoek aan het park" sheetId="8" r:id="rId6"/>
  </sheets>
  <calcPr calcId="191029"/>
  <pivotCaches>
    <pivotCache cacheId="0" r:id="rId7"/>
    <pivotCache cacheId="1" r:id="rId8"/>
    <pivotCache cacheId="2" r:id="rId9"/>
    <pivotCache cacheId="3" r:id="rId10"/>
    <pivotCache cacheId="4" r:id="rId11"/>
    <pivotCache cacheId="5"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2" i="4" l="1"/>
  <c r="I91" i="4"/>
  <c r="I75" i="4"/>
  <c r="I76" i="4"/>
  <c r="I84" i="4"/>
  <c r="I83" i="4"/>
  <c r="I68" i="4"/>
  <c r="I67" i="4"/>
  <c r="I60" i="4"/>
  <c r="I59" i="4"/>
  <c r="I25" i="4"/>
  <c r="I24" i="4"/>
  <c r="I23" i="4"/>
  <c r="I52" i="4"/>
  <c r="J51" i="4"/>
  <c r="J50" i="4"/>
  <c r="J49" i="4"/>
  <c r="I48" i="4"/>
  <c r="I41" i="4"/>
  <c r="I40" i="4"/>
  <c r="I33" i="4"/>
  <c r="I32" i="4"/>
</calcChain>
</file>

<file path=xl/sharedStrings.xml><?xml version="1.0" encoding="utf-8"?>
<sst xmlns="http://schemas.openxmlformats.org/spreadsheetml/2006/main" count="660" uniqueCount="164">
  <si>
    <t>51-100m</t>
  </si>
  <si>
    <t>Minimaal 1 keer per week</t>
  </si>
  <si>
    <t>15-35</t>
  </si>
  <si>
    <t>Nee</t>
  </si>
  <si>
    <t>Ja</t>
  </si>
  <si>
    <t>Padelbaan</t>
  </si>
  <si>
    <t>Elke dag</t>
  </si>
  <si>
    <t>51-70</t>
  </si>
  <si>
    <t>Basketbalfaciliteiten</t>
  </si>
  <si>
    <t>70+</t>
  </si>
  <si>
    <t>Een paar keer per maand</t>
  </si>
  <si>
    <t>Of je het park jaarlijks met een bedrag wil doneren</t>
  </si>
  <si>
    <t>36-50</t>
  </si>
  <si>
    <t>Ik maak een wandeling</t>
  </si>
  <si>
    <t>verder dan 200 meter</t>
  </si>
  <si>
    <t>midget golf zoals vroeger</t>
  </si>
  <si>
    <t>Toilet waarvoor je moet betalen (automatisch zelfreinigend toilet zoals op sommige andere locaties ook bestaan)</t>
  </si>
  <si>
    <t>Ik zou graag meer bankjes zien die op d zon gericht zijn</t>
  </si>
  <si>
    <t>Plasbuis en dixie</t>
  </si>
  <si>
    <t>Meerdere eenvoudige plaszuilen en damesunit</t>
  </si>
  <si>
    <t>Langs de flats de Dennen staan twee gymtoestellen/rekstokken. ZSM verwijderen/verplaatsen. Het is blijkbaar onmogelijk om zonder knetterharde muziek te sporten. Dat geeft heel veel hinder en ergernis.</t>
  </si>
  <si>
    <t>Kabelbaan en halfpipe zou misschien kunnen, als er niet te veel gedoe van komt. Wel gaaf om ook de jongeren een mooie plek te geven.</t>
  </si>
  <si>
    <t xml:space="preserve">Hufterproof toilet zelfreinigend. Die zijn er wel. Als je eruit stapt , reinigt het toilet zichzelf. </t>
  </si>
  <si>
    <t>Basketbal! Is er nu ook en wordt veel gebruik van gemaakt.</t>
  </si>
  <si>
    <t>Een zelfreinigend toilet dat zich na elk gebruik zelf schoonspuit (zoals in Gouda bijv.)</t>
  </si>
  <si>
    <t>Meer voor kinderen</t>
  </si>
  <si>
    <t xml:space="preserve">Voetbal </t>
  </si>
  <si>
    <t>Mobiele toiletten voor het drukke seizoen</t>
  </si>
  <si>
    <t>Wil wel helpen schoonmaken voor zover mijn gezondheid en agenda dat toelaten.</t>
  </si>
  <si>
    <t>Basketbal en beachvolley</t>
  </si>
  <si>
    <t>Hufterproof en spuitschoon te maken</t>
  </si>
  <si>
    <t>Ik laat mijn hond uit</t>
  </si>
  <si>
    <t>Betaald toiletgebruik, met de opbrengst kan dan schoonmaken en onderhoud betaald worden. Minstens 1 euro.</t>
  </si>
  <si>
    <t xml:space="preserve">Let er aub goed op dat voorzieningen, van welke aard dan ook, niet in de buurt van de appartementen komen. De geluidsoverlast is nu al extreem groot. Wij moeten deuren en ramen sluiten wanneer er veel bezoekers , met de nodige muziekinstallaties, aanwezig zijn. </t>
  </si>
  <si>
    <t>Gehuurde voorzieningen, die regelmatig schoongemaakt/gewisseld worden.</t>
  </si>
  <si>
    <t>Het verdient aanbeveling om de mogelijkheid te bieden om deze enquête op papier in te vullen voor eventuele digibeten onder de buurtbewoners.</t>
  </si>
  <si>
    <t>Wat meer fitness apparatuur</t>
  </si>
  <si>
    <t>Ik woon in het Wilhelminaflat, aan de voorkant, en zou het erg op prijs stellen wanneer de activiteiten van(schreeuw)  jongeren meer naar het midden van het park verdwijnen ivm veel geluidsoverlast. Graag het stroompunt bij 1 vd bankjes verplaatsen zodat jongeren hun geluidsboxen hier niet meer op aan kunnen sluiten. Wij bellen namelijk vaak de politie hiervoor.
Mss niet toepasselijk om dit hier te vermelden maar wilde dit toch kenbaar maken.
Gezellige beleving in het park is natuurlijk wenselijk.</t>
  </si>
  <si>
    <t>Rust na bv 23 uur , zomers veel last van muziek/ schreeuwen ed.</t>
  </si>
  <si>
    <t>Betaalde toegang</t>
  </si>
  <si>
    <t xml:space="preserve">Koppelen aan daghoreca. Zonder voorziening kunnen mensen niet lang in het Volkspark blijven. Eventueel betaald faciliteren. </t>
  </si>
  <si>
    <t>Open ruimte voor sanitair (voorbeeld Hulsbeek). Goede verlichting en camera toezicht (preventief).</t>
  </si>
  <si>
    <t>Wil graag betrokken zijn en op de hoogte worden gehouden. Weet niet goed wat voor jullie een actieve rol is. Er mag meer aandacht zijn om in gesprek te blijven met gemeente ten aanzien van verkeersveiligheid rondom het park. Vr groet Marco</t>
  </si>
  <si>
    <t xml:space="preserve">Zichtbare ordehandhaving en camera's </t>
  </si>
  <si>
    <t>Betere en op sommige plekken meer verlichting in het hele park</t>
  </si>
  <si>
    <t>Dixie’s met warm weer plaatsen om troep in de bosjes te voorkomen</t>
  </si>
  <si>
    <t>Basketbalveldje moet blijven net zoals de rechtopstaande eendjes</t>
  </si>
  <si>
    <t>Uitbreiding van de sporttoestellen</t>
  </si>
  <si>
    <t>Zo af en toe</t>
  </si>
  <si>
    <t>Calisthenics park</t>
  </si>
  <si>
    <t xml:space="preserve">Zorgen dat het er aantrekkelijk en schoon uitziet (pschologisch effect - mensen maken dingen die er schoon/netjes uitzien minder snel vuil). Misschien eventueel een samenwerking met horeca. </t>
  </si>
  <si>
    <t>Misschien</t>
  </si>
  <si>
    <t>Degene die evenementen organiseert in het park,  verplichten om sanitaire voorzieningen te treffen.  Dus ook bijvoorbeeld studenten organisaties.</t>
  </si>
  <si>
    <t>Een 400 meter baan is helemaal niet nodig, kan ook naar 200 meter</t>
  </si>
  <si>
    <t>Een toilet bij de parkbehheerder/ onderhoud zodat er toch enige toezicht is. Afsluitbaar en met gebruik van muntjes.</t>
  </si>
  <si>
    <t xml:space="preserve">Voetbal veldje </t>
  </si>
  <si>
    <t xml:space="preserve">Betaald openbaar toilet </t>
  </si>
  <si>
    <t>Bewegend water, veel meer water</t>
  </si>
  <si>
    <t>Betaalde sanitaire voorzieningen</t>
  </si>
  <si>
    <t xml:space="preserve">De geluidsnormen voor evenementen moet omlaag om overlast bij omwonenden te voorkomen en het park afsluiten voor fietsers en scooters voor de veiligheid van wandelaars en spelende kinderen. </t>
  </si>
  <si>
    <t>Het voorkomen van overlast door zwervers cq drugsverslaafden en in het verlengde hiervan het tekortkomen in toezicht op bovengenoemde groep en vervuiling van het park. Vooral in de zomer bij veel picknickers.</t>
  </si>
  <si>
    <t>toezicht</t>
  </si>
  <si>
    <t>goede verlichting - minder bossage tussen onze appartementen en het park</t>
  </si>
  <si>
    <t>151-200</t>
  </si>
  <si>
    <t>Trimbaan als by Rutbeek</t>
  </si>
  <si>
    <t xml:space="preserve">Bouw een sanitaire voorzieningen in de nabijheid van de uitbater en geef hun het beheer over de voorziening, als compensatie voor de horecavergunning. Evt. Via een korting op de huur </t>
  </si>
  <si>
    <t>Maak in de enquête-analyse onderscheid in aanwonenden en verder weg wonende omwonenden  het belang van aanwonenden moet ivm de invloed van maatregelen op het woongenot zwaarder wegen dan de wensen van omwonenden verderop in de wijk.</t>
  </si>
  <si>
    <t>101-150</t>
  </si>
  <si>
    <t>Toiletten bij restaurant/urinoirs</t>
  </si>
  <si>
    <t xml:space="preserve">Sport toestellen, volleybal, voetbalveldje </t>
  </si>
  <si>
    <t>Ik zou het erg leuk vinden als er ook bbq plaatsen komen en de dieren moeten sowieso blijven!</t>
  </si>
  <si>
    <t>de huidige pull up bars worden door mij en vriwnden wekelijks gebruikt. calisthenics is een goede vorm van gratis sporten voor alle leeftijden die niet naar de gym willen. deze moeten behouden worden en of uitgebreid.</t>
  </si>
  <si>
    <t xml:space="preserve">sanitaire voorzieningen zijn denk ik wel wenselijk, momenteel worden de bosjes aan de flat kant gebruikt hiervoor. vind ik zelf niet erg maar wellicht de bewoners daar wel. maar ik begrijp ook de extra kosten. desondanks zouden waterpunten een hele goede toevoeging zijn. </t>
  </si>
  <si>
    <t xml:space="preserve">WATERPUNTEN !!! hier wil ik me ook wel voor inzetten. 0646798564  www.drinkwaterkaart.nl Zeker in de zomer zou het heel fijn zijn als er 2 van deze punten zijn in t park. </t>
  </si>
  <si>
    <t>Toilet alleen toegankelijk na betaling van een klein bedrag. Hierdoor is er minder kans op vernielingen.</t>
  </si>
  <si>
    <t xml:space="preserve">Geen 400 mtr baan, laat het park gewoon het park, rustig met veel groen. </t>
  </si>
  <si>
    <t>Beter een fatsoenlijk toilet dan al die onnodige extra's van 400 mtr baan et cetera. Het is een park, geen attractiepark. Toilet is basisvoorziening.
Zonodig zou het park om bijv 23u kunnen sluiten als dat nodig is voor veiligheid. Of sanitair eerder sluiten.</t>
  </si>
  <si>
    <t>Onderschat niet de behoefte aan natuur en groen en rust, juist in het midden van de stad. Daghoreca erbij oké, maar nu gaat het naar mijn mening veel te veel de kant op van entertainment, drukte, allerlei extra faciliteiten. Het is echt prima zoals het nu is. Pas op dat je de groep rustzoekers die er ook dagelijks is niet wegjaagt. Ik kom bijna dagelijks in het park en vind het geen goede ontwikkeling als er straks om de haverklap weer iets te doen is waardoor je niet rustig je rondje kunt wandelen, of gewoon in het gras kan zitten. Hou het simpel.</t>
  </si>
  <si>
    <t xml:space="preserve">Vergelijkbare constructies aanhouden als steden zoals Berlijn en Amsterdam voor openbare toiletten </t>
  </si>
  <si>
    <t>(beach)volleybal</t>
  </si>
  <si>
    <t>Nachtslot of 's nachts betalen</t>
  </si>
  <si>
    <t xml:space="preserve">Fitness apparaten </t>
  </si>
  <si>
    <t>Betaald toilet gebruik en avonds dicht</t>
  </si>
  <si>
    <t>Een trimbaan</t>
  </si>
  <si>
    <t xml:space="preserve">Cameratoezicht </t>
  </si>
  <si>
    <t>glooiend skatebaantje bv (zoals Hulsbeek)</t>
  </si>
  <si>
    <t>Bij horeca. Anders goede verlichting, evt betaalde toiletten en simpele urinoirs zoals in de binnenstad.</t>
  </si>
  <si>
    <t xml:space="preserve">Parkeerruimte (fietsen en auto)? 
We misten overigens in zowel de flyer als de introfilm wel de link naar het visiedocument en plannen waarnaar gevraagd wordt. </t>
  </si>
  <si>
    <t xml:space="preserve">Wc graag in park </t>
  </si>
  <si>
    <t>Een kleine betaling vragen voor toegang tot het sanitair</t>
  </si>
  <si>
    <t xml:space="preserve">Er worden meerderefases genoemd. Eerst de kap van oude bomen, en dan maar zien of er nog geld is voor de overige plannen. Dat lijkt mij niet wenselijk. Eerst al het geld op tafel, dan realiseren. </t>
  </si>
  <si>
    <t>Beperkte openstelling bijvoorbeeld alleen in de zomer in het weekend en tijdens evenementen</t>
  </si>
  <si>
    <t xml:space="preserve">Meer handhavers in het park voor fietsers, loslopende honden, drugsoverlast, 
</t>
  </si>
  <si>
    <t>Bixie en plaszuil plaatsen</t>
  </si>
  <si>
    <t>BOA’s of Politie mogen vaker laten zien</t>
  </si>
  <si>
    <t>Combinatie van permanente en tijdelijke (in zomermaanden) voorzieningen</t>
  </si>
  <si>
    <t xml:space="preserve">Ik mis een plan van aanpak van de Commissie en een serieuze poging om burgers echt te betrekken en in te schakelen bij onderhoud. Idem voor sponsoring  door bedrijven. </t>
  </si>
  <si>
    <t xml:space="preserve">Rolschaats baan </t>
  </si>
  <si>
    <t>Balsport mogelijkheden</t>
  </si>
  <si>
    <t>In de daghoreca</t>
  </si>
  <si>
    <t xml:space="preserve">Een duidelijke plek voor fitness groepjes, nu zitten ze door het hele park en soms middenin het pad. </t>
  </si>
  <si>
    <t>Betaalsysteem zoals op de Duitse snelwegen oid</t>
  </si>
  <si>
    <t>Ik sport in het park</t>
  </si>
  <si>
    <t xml:space="preserve">Meer faciliteiten voor volwassenen die trainen met hun lichaamsgewicht, vergroting van het stukje naast de tennisbaan (klimrekken) </t>
  </si>
  <si>
    <t>Drinkwaterfonteintjes/tappunten</t>
  </si>
  <si>
    <t xml:space="preserve">Er wordt in de visie veel te makkelijk gesproken over het kappen van bomen terwijl nieuwe aanplant te vrijblijvend beschreven staat. Geen kap voor aanplantgarantie op korte termijn! 
De dieren moeten echt blijven, dat dit 'niet onderscheidend' zou zijn is echt onzin. Hartstikke leuk voor de kleintjes. Ordinaire kostenbesparing.
Geen fietsers graag. Het park is al zo klein, daar kun je best omheen. Zelfs nu rijden de vele fietsers je al van de sokken, onveilig voor kleine kinderen. 
Algemene handhaving laat flink te wensen over. Van loslopende honden (RIP parkzwaan), scooters in het park en drugsoverlast, ik kom er bijna dagelijks en zie vrijwel nooit agenten/boa's.
Algemeen onderhoud is ook zeer matig. Veel zwerfafval, dode planten, te rigoureus snoeien/planten weghalen om kosten te besparen, overal lelijk gras (zeker na evenementen, vandaar ook mijn tegengas tegen meer evenementen; het mag wat mij betreft wel, maar laat 't dan ook netjes achter. Bijv het smakenrad heeft heel het veld opengereten achtergelaten en er wordt niet opnieuw ingezaaid of anders veel te laat. Ook buiten het park (lees:in onze tuin) veel zwerfafval of beschadigde auto's met name na kermis. En wij maar opruimen en niet kunnen parkeren) </t>
  </si>
  <si>
    <t xml:space="preserve">Sanitaire mogelijkheden aanbieden bij de daghoreca </t>
  </si>
  <si>
    <t>Meer fitnessapparaten</t>
  </si>
  <si>
    <t>Camera</t>
  </si>
  <si>
    <t>Bij introductiedagen van scholen en festiviteiten extra mobiele toiletten plaatsen door de organiserende partij.</t>
  </si>
  <si>
    <t xml:space="preserve">Sluiting in wintermaanden </t>
  </si>
  <si>
    <t xml:space="preserve">Een drinkwatertappunt kan wenselijk zijn </t>
  </si>
  <si>
    <t>Kunnen we de 2 horeca punten niet "verplichten" hun sanitaire voorzieningen open te stellen voor algemeen gebruik?</t>
  </si>
  <si>
    <t xml:space="preserve">Een yurt of andere tent voor binnen yoga </t>
  </si>
  <si>
    <t xml:space="preserve">‘s nachts park dicht, 24/7 camera bewaking, blauw licht ivm drugs, zie A’dam, daar werkt het ook. </t>
  </si>
  <si>
    <t>Enkele fitnessapparaten, een levensgroot schaakspel</t>
  </si>
  <si>
    <t xml:space="preserve">Bij de daghoeeca en bij Loetje mogelijkheden creeëren </t>
  </si>
  <si>
    <t xml:space="preserve">Hondenrenveld moet groter en interessanter, kan wellicht in een van de hoger gelegen opvangeadi’s. Dit om te stimuleren dat mensen in de rest can het park hun hond wel aan de lijn houden. Hier ook beter toezicht op. 
Dieren horen in een Volkspark, niet alleen de volière. Past ook bij de 19e eeuwse stijl van het park. Zwanenpaar terug. 
Meer diversiteit in bloemen en planten, meer kleur. Vergl beplanting Koningsplein. 
Een kampvuur/bbq/ontmoetingsplek is ook een idee. 
Evenementen zijn prima, maar geen popconcerten/dancefestivaks. Meer de culturele kant zoeken. Klassieke zonerconcerten, openlucht filmvoorstelling, , opera of toneel, kunstmarkt, antiekmarkt, historische markt, plantenmarkt/ruilbeurs in de lente, etc. Een jaarlijks Volkparkfestival op/rond 2 mei (openingsdatum) is vanuit marketing oogpunt ook geen gek idee. Liefst niet alleen op zaterdagen. </t>
  </si>
  <si>
    <t xml:space="preserve">Er wordt best veel gebasketbald op dat lelijke stuk beton. Een nieuwe combi basketball/voetbal kooi </t>
  </si>
  <si>
    <t xml:space="preserve">Plaszuil voor mannen is goedkoop en veilig. Voor vrouwen moet er een betaald openbaar toilet zijn. Nu is het bosje achter de bestaande toiletten één groot openbaar toilet </t>
  </si>
  <si>
    <t xml:space="preserve">Geen idee. Maar er moet wel iets komen, anders gaat men in de bosjes poepen. </t>
  </si>
  <si>
    <t>Vandalisme bestendige toiletten</t>
  </si>
  <si>
    <t>Ik ruim élke dag al rommel op in het park, samen met een buurvrouw!</t>
  </si>
  <si>
    <t>De 400 meter baan is een slecht idee</t>
  </si>
  <si>
    <t>Wat wordt bedoeld met een actieve rol spelen? 
Het maken van een ingang op de hoek parkstraat- volksparkssingel is een slecht idee. Het beschutte karakter verdwijnt dan en ipv komt verkeer het park in. Daghoreca bij loetje is voldoende, eerder bleek de poffertjeskraam ook niet rendabel. Wat is de idee? Moet eltc daghoreca voorzien of het clubgebouw afstaan? 
De volière en dieren zorgen voor levendigheid en worden veel bezocht door ouders met jonge kinderen uit de wijde omtrek van het park. De 3 kinderboerderijen in Enschede zijn ver weg en speelruimte en groene ruimte is ook beperkt in de omgeving, behalve de groene bogen. Niet bij de tubantiasingel, niet op de parkstraat, het pathmos, of het Veldkamp.
Het idee van sportfaciliteiten is slecht uitgewerkt: een 400 meterbaan is onzin tenzij een atletiekclub hier gebruik van maakt. Als het een excuus is voor een betonnen ondergrond voor vrachtwagens, is het beter dit helder te houden en mooi aan te kleden. De door de wijkraad gefinancierde sportfaciliteiten worden goed en intensief gebruikt. Meer toestellen mogelijk ook. Is het de bedoeling dat de wijkraad uitbreiding van sporttoestellen financiert? Dit lijkt mij niet de bedoeling. Het park wordt ook intensief gebruikt bij sneeuw en ijs: schaatsen en sleetje rijden. De mogelijkheden hiervoor graag behouden of uitbreiden. 
 De landschappelijke kwaliteit van het park kan inderdaad verbetert, met bijzondere bomen en struiken en mogelijk eetbare soorten. In de zomer wordt veel gepicknickt, iets meer faciliteiten zijn mogelijk passend.
Een openbare toiletvoorziening is alleen zinvol als schoon en onderhouden.misschien mogelijk (tegen betaling) bij loetje.
Mbt de marketing van het park, geeft de VP commissie niet blijk van veel initiatief. Vrijwilligers die in het rozenparkje actief waren, moesten zelf gereedschap en plantmateriaal meenemen, waarvoor zij zich tot de wijkraad wendden omdat de VP commissie niet thuis gaf, idem jeuxdeboulebaan, sporttoestellen, etc.</t>
  </si>
  <si>
    <t xml:space="preserve">Wel voor wc's zorgen </t>
  </si>
  <si>
    <t>Een groot afgeschermd hondenveld met een hindernisbaan.</t>
  </si>
  <si>
    <t>Om toegang te krijgen dient men een muntje te gebruiken.</t>
  </si>
  <si>
    <t xml:space="preserve">Jazeker, ik mis de verlichting in deze vragenlijst. Dit is echt een tekortkoming en dat niet alleen in de donkere maanden van het jaar. Ook is dit zeer wenselijk met het terugdringen v.d. criminaliteit/vandalisme etc. in het gehele park. </t>
  </si>
  <si>
    <t>Openbare beveiligde/ onderhouden toiletten</t>
  </si>
  <si>
    <t>Ja graag veel meer groen / bomen, struiken ipv steeds maar minder zoals de laatste jaren.  Maar ook veel meer toezicht op overlast zoals harde muziek overdag maar ook laat op de avond, hangjongeren.
Het  Volkspark moet Park! blijven en geen sport en zeker geen pret cq amusements park worden. Is er al meer dan voldoende!</t>
  </si>
  <si>
    <t>Volleybalnet</t>
  </si>
  <si>
    <t>Als alles gerealiseerd kan worden zoals de plannen zijn dan krijgen we een prachtig park</t>
  </si>
  <si>
    <t>Ik ga kijken bij de dieren in het park</t>
  </si>
  <si>
    <t>Jeu de boules baan, voetbalveldje, baskbet met netje, volleybalveld en zoals er al staat een grote speeltuin</t>
  </si>
  <si>
    <t>Toestellen om oefeningen op te doen. Net zoiets als op het ruthbeek</t>
  </si>
  <si>
    <t>Aan de buitenzijde van het park goed in het zicht van de straat. B.v stadmatenstraat.
In kombinatie met dag horeca en avonds afsluiten.</t>
  </si>
  <si>
    <t>Misschien is er plek voor een bijen/ imker . Moet i.v.m  vandalisme wel in een soort kooi worden opgesteld.</t>
  </si>
  <si>
    <t>Kolomlabels</t>
  </si>
  <si>
    <t>(leeg)</t>
  </si>
  <si>
    <t>Eindtotaal</t>
  </si>
  <si>
    <t>Rijlabels</t>
  </si>
  <si>
    <t>0 - 50m</t>
  </si>
  <si>
    <t>051-100m</t>
  </si>
  <si>
    <t>Fietsen door het park</t>
  </si>
  <si>
    <t>Geen dieren houden</t>
  </si>
  <si>
    <t>Genoeg speelfaciliteiten voor kinderen</t>
  </si>
  <si>
    <t>Extra daghoreca</t>
  </si>
  <si>
    <t>Rond het tennispark is geen goede plek</t>
  </si>
  <si>
    <t>Ja, bij het tennispark</t>
  </si>
  <si>
    <t>Voldoende sportfaciliteiten zoals in visiedocument</t>
  </si>
  <si>
    <t>Ruimte voor meer of andersoortige festivals</t>
  </si>
  <si>
    <t>Nachtelijke sluiting</t>
  </si>
  <si>
    <t>Herplaatsen van de hup</t>
  </si>
  <si>
    <t>13 hiervan laat o.a. zijn/haar hond uit in het park, 12 hiervan sport in het park</t>
  </si>
  <si>
    <t>Sanitaire voorziening noodzakelijk</t>
  </si>
  <si>
    <t>Alleen voor men die o.a. het park bezoekt voor recreatieve doeleinden:</t>
  </si>
  <si>
    <t>Ik bezoek het park voor recreatieve doeleinden</t>
  </si>
  <si>
    <t>Fietsen in het park</t>
  </si>
  <si>
    <t xml:space="preserve">Ik bezoek het park voor recreatieve doeleinden </t>
  </si>
  <si>
    <t>Sportfaciliteiten die beslist toegevoegd moeten worden</t>
  </si>
  <si>
    <t>Tips voor verhelpen/verminderen negatieve gevolgen sanitaire voorzieningen</t>
  </si>
  <si>
    <t xml:space="preserve"> </t>
  </si>
  <si>
    <t>Hebben wij nog iets gemist?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</si>
</sst>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0"/>
      <color rgb="FF000000"/>
      <name val="Arial"/>
      <scheme val="minor"/>
    </font>
    <font>
      <sz val="10"/>
      <color rgb="FF000000"/>
      <name val="Arial"/>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8">
    <xf numFmtId="0" fontId="0" fillId="0" borderId="0" xfId="0" applyFont="1" applyAlignment="1"/>
    <xf numFmtId="0" fontId="0" fillId="0" borderId="0" xfId="0" pivotButton="1" applyFont="1" applyAlignment="1"/>
    <xf numFmtId="0" fontId="0" fillId="0" borderId="0" xfId="0" applyNumberFormat="1" applyFont="1" applyAlignment="1"/>
    <xf numFmtId="0" fontId="0" fillId="0" borderId="0" xfId="0" applyFont="1" applyAlignment="1">
      <alignment horizontal="left"/>
    </xf>
    <xf numFmtId="0" fontId="0" fillId="0" borderId="0" xfId="0" applyFont="1" applyAlignment="1">
      <alignment horizontal="left" indent="1"/>
    </xf>
    <xf numFmtId="9" fontId="0" fillId="0" borderId="0" xfId="1" applyFont="1" applyAlignment="1"/>
    <xf numFmtId="0" fontId="0" fillId="0" borderId="1" xfId="0" pivotButton="1" applyFont="1" applyBorder="1" applyAlignment="1"/>
    <xf numFmtId="0" fontId="0" fillId="0" borderId="1" xfId="0" applyFont="1" applyBorder="1" applyAlignment="1">
      <alignment horizontal="left"/>
    </xf>
  </cellXfs>
  <cellStyles count="2">
    <cellStyle name="Procent" xfId="1" builtinId="5"/>
    <cellStyle name="Standaard" xfId="0" builtinId="0"/>
  </cellStyles>
  <dxfs count="17">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0"/>
    </dxf>
    <dxf>
      <alignment wrapText="0"/>
    </dxf>
    <dxf>
      <alignment wrapText="0"/>
    </dxf>
    <dxf>
      <alignment wrapText="0"/>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478525</xdr:colOff>
      <xdr:row>19</xdr:row>
      <xdr:rowOff>76200</xdr:rowOff>
    </xdr:to>
    <xdr:pic>
      <xdr:nvPicPr>
        <xdr:cNvPr id="3" name="Afbeelding 2" descr="Diagram met antwoorden op het Formulier. Titel van de vraag: In het visiedocument staat(pag 19-20): er zijn plannen om met de fiets door het park te gaan. Is dit voor u wenselijk?. Aantal antwoorden: 110 antwoorden.">
          <a:extLst>
            <a:ext uri="{FF2B5EF4-FFF2-40B4-BE49-F238E27FC236}">
              <a16:creationId xmlns:a16="http://schemas.microsoft.com/office/drawing/2014/main" id="{81D94108-9EF2-46A9-B462-31A679C2E6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7184124" cy="345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12</xdr:col>
      <xdr:colOff>81531</xdr:colOff>
      <xdr:row>41</xdr:row>
      <xdr:rowOff>0</xdr:rowOff>
    </xdr:to>
    <xdr:pic>
      <xdr:nvPicPr>
        <xdr:cNvPr id="4" name="Afbeelding 3" descr="Diagram met antwoorden op het Formulier. Titel van de vraag: In de visie worden verschillende suggesties gedaan voor speelfaciliteiten voor kinderen, vindt u dat voldoende?. Aantal antwoorden: 109 antwoorden.">
          <a:extLst>
            <a:ext uri="{FF2B5EF4-FFF2-40B4-BE49-F238E27FC236}">
              <a16:creationId xmlns:a16="http://schemas.microsoft.com/office/drawing/2014/main" id="{8FAD5263-22C3-4303-A7D1-F23E4B65A7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733800"/>
          <a:ext cx="7396731" cy="35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12</xdr:col>
      <xdr:colOff>240033</xdr:colOff>
      <xdr:row>63</xdr:row>
      <xdr:rowOff>76200</xdr:rowOff>
    </xdr:to>
    <xdr:pic>
      <xdr:nvPicPr>
        <xdr:cNvPr id="5" name="Afbeelding 4" descr="Diagram met antwoorden op het Formulier. Titel van de vraag: In de visie is men van plan om geen dieren meer te houden in het park (zoals nu de volière). Bent u het daarmee eens?. Aantal antwoorden: 110 antwoorden.">
          <a:extLst>
            <a:ext uri="{FF2B5EF4-FFF2-40B4-BE49-F238E27FC236}">
              <a16:creationId xmlns:a16="http://schemas.microsoft.com/office/drawing/2014/main" id="{32157F22-B86B-45C1-97D4-5604E931AB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645400"/>
          <a:ext cx="7555233" cy="363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0</xdr:rowOff>
    </xdr:from>
    <xdr:to>
      <xdr:col>13</xdr:col>
      <xdr:colOff>503464</xdr:colOff>
      <xdr:row>86</xdr:row>
      <xdr:rowOff>25400</xdr:rowOff>
    </xdr:to>
    <xdr:pic>
      <xdr:nvPicPr>
        <xdr:cNvPr id="6" name="Afbeelding 5" descr="Diagram met antwoorden op het Formulier. Titel van de vraag: In de visie wordt gesproken over extra dag horeca (naast Loetje). Is dit voor u wenselijk?. Aantal antwoorden: 102 antwoorden.">
          <a:extLst>
            <a:ext uri="{FF2B5EF4-FFF2-40B4-BE49-F238E27FC236}">
              <a16:creationId xmlns:a16="http://schemas.microsoft.com/office/drawing/2014/main" id="{AEEDB1BB-1158-4B0F-8FD7-7E90B5FCF21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1557000"/>
          <a:ext cx="8428264" cy="375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64</xdr:row>
      <xdr:rowOff>101600</xdr:rowOff>
    </xdr:from>
    <xdr:to>
      <xdr:col>27</xdr:col>
      <xdr:colOff>28698</xdr:colOff>
      <xdr:row>84</xdr:row>
      <xdr:rowOff>76200</xdr:rowOff>
    </xdr:to>
    <xdr:pic>
      <xdr:nvPicPr>
        <xdr:cNvPr id="7" name="Afbeelding 6" descr="Diagram met antwoorden op het Formulier. Titel van de vraag: Het voorstel is om deze dag horeca te plaatsen ter hoogte van de tennisclub, vindt u dit dan een geschikte plek? (laat de vraag leeg als u op de vorige vraag 'nee' hebt geantwoord). Aantal antwoorden: 78 antwoorden.">
          <a:extLst>
            <a:ext uri="{FF2B5EF4-FFF2-40B4-BE49-F238E27FC236}">
              <a16:creationId xmlns:a16="http://schemas.microsoft.com/office/drawing/2014/main" id="{200773B7-DC5C-4FF0-BE9B-0DF377AE2D2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0" y="11480800"/>
          <a:ext cx="7343898" cy="353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12</xdr:col>
      <xdr:colOff>292867</xdr:colOff>
      <xdr:row>108</xdr:row>
      <xdr:rowOff>101600</xdr:rowOff>
    </xdr:to>
    <xdr:pic>
      <xdr:nvPicPr>
        <xdr:cNvPr id="8" name="Afbeelding 7" descr="Diagram met antwoorden op het Formulier. Titel van de vraag: In de visie worden verschillende suggesties gedaan voor sportfaciliteiten voor volwassenen, zoals ook in het filmpje te zien is, vindt u dat voldoende?. Aantal antwoorden: 110 antwoorden.">
          <a:extLst>
            <a:ext uri="{FF2B5EF4-FFF2-40B4-BE49-F238E27FC236}">
              <a16:creationId xmlns:a16="http://schemas.microsoft.com/office/drawing/2014/main" id="{E1A8FDF2-8317-4733-BD7C-C4EAC713BD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5646400"/>
          <a:ext cx="7608067"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12</xdr:col>
      <xdr:colOff>398534</xdr:colOff>
      <xdr:row>130</xdr:row>
      <xdr:rowOff>152400</xdr:rowOff>
    </xdr:to>
    <xdr:pic>
      <xdr:nvPicPr>
        <xdr:cNvPr id="9" name="Afbeelding 8" descr="Diagram met antwoorden op het Formulier. Titel van de vraag: Er worden al heel lang kermissen en andere festiviteiten georganiseerd. Is er wat u betreft ruimte voor meer of andersoortige festivals?. Aantal antwoorden: 108 antwoorden.">
          <a:extLst>
            <a:ext uri="{FF2B5EF4-FFF2-40B4-BE49-F238E27FC236}">
              <a16:creationId xmlns:a16="http://schemas.microsoft.com/office/drawing/2014/main" id="{B3B9C548-6168-4E87-B047-204615788E4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9558000"/>
          <a:ext cx="7713734" cy="370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0</xdr:rowOff>
    </xdr:from>
    <xdr:to>
      <xdr:col>13</xdr:col>
      <xdr:colOff>389568</xdr:colOff>
      <xdr:row>153</xdr:row>
      <xdr:rowOff>152400</xdr:rowOff>
    </xdr:to>
    <xdr:pic>
      <xdr:nvPicPr>
        <xdr:cNvPr id="10" name="Afbeelding 9" descr="Diagram met antwoorden op het Formulier. Titel van de vraag: Het park is nu 24/7 open, bent u van mening dat het park 's nachts gesloten moet worden?. Aantal antwoorden: 110 antwoorden.">
          <a:extLst>
            <a:ext uri="{FF2B5EF4-FFF2-40B4-BE49-F238E27FC236}">
              <a16:creationId xmlns:a16="http://schemas.microsoft.com/office/drawing/2014/main" id="{18651DA4-364E-4F7E-8529-918798E6A5E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3647400"/>
          <a:ext cx="8314368" cy="370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156</xdr:row>
      <xdr:rowOff>0</xdr:rowOff>
    </xdr:from>
    <xdr:to>
      <xdr:col>13</xdr:col>
      <xdr:colOff>53103</xdr:colOff>
      <xdr:row>177</xdr:row>
      <xdr:rowOff>101600</xdr:rowOff>
    </xdr:to>
    <xdr:pic>
      <xdr:nvPicPr>
        <xdr:cNvPr id="11" name="Afbeelding 10" descr="Diagram met antwoorden op het Formulier. Titel van de vraag: In het visiedocument wordt er niet gesproken over het herplaatsen van de honden uitlaat plek (hup), dit komt omdat dit onder de verantwoordelijkheid valt van de gemeente. Is het voor u wenselijk dat er een omheinde hup terug komt?. Aantal antwoorden: 104 antwoorden.">
          <a:extLst>
            <a:ext uri="{FF2B5EF4-FFF2-40B4-BE49-F238E27FC236}">
              <a16:creationId xmlns:a16="http://schemas.microsoft.com/office/drawing/2014/main" id="{39593BFD-6BAB-4280-80CC-43F018A8E51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27736800"/>
          <a:ext cx="7977903" cy="383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179</xdr:row>
      <xdr:rowOff>0</xdr:rowOff>
    </xdr:from>
    <xdr:to>
      <xdr:col>13</xdr:col>
      <xdr:colOff>53103</xdr:colOff>
      <xdr:row>200</xdr:row>
      <xdr:rowOff>101600</xdr:rowOff>
    </xdr:to>
    <xdr:pic>
      <xdr:nvPicPr>
        <xdr:cNvPr id="12" name="Afbeelding 11" descr="Diagram met antwoorden op het Formulier. Titel van de vraag: In het visiedocument wordt niet gesproken over permanente sanitaire voorzieningen. Redenen die hiervoor gegeven worden zijn de veiligheid en kostbaarheid. Vindt u deze voorziening desondanks wenselijk?. Aantal antwoorden: 109 antwoorden.">
          <a:extLst>
            <a:ext uri="{FF2B5EF4-FFF2-40B4-BE49-F238E27FC236}">
              <a16:creationId xmlns:a16="http://schemas.microsoft.com/office/drawing/2014/main" id="{34789ADB-4837-4539-80FD-2AE1D87C7BF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1826200"/>
          <a:ext cx="7977903" cy="383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203</xdr:row>
      <xdr:rowOff>0</xdr:rowOff>
    </xdr:from>
    <xdr:to>
      <xdr:col>13</xdr:col>
      <xdr:colOff>161777</xdr:colOff>
      <xdr:row>223</xdr:row>
      <xdr:rowOff>50800</xdr:rowOff>
    </xdr:to>
    <xdr:pic>
      <xdr:nvPicPr>
        <xdr:cNvPr id="13" name="Afbeelding 12" descr="Diagram met antwoorden op het Formulier. Titel van de vraag: Wilt u zelf een actieve rol spelen in het park?. Aantal antwoorden: 107 antwoorden.">
          <a:extLst>
            <a:ext uri="{FF2B5EF4-FFF2-40B4-BE49-F238E27FC236}">
              <a16:creationId xmlns:a16="http://schemas.microsoft.com/office/drawing/2014/main" id="{B2AF28A7-3BC7-421B-81FD-40A96C391C3C}"/>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6093400"/>
          <a:ext cx="8086577" cy="36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xdr:colOff>
      <xdr:row>89</xdr:row>
      <xdr:rowOff>1</xdr:rowOff>
    </xdr:from>
    <xdr:to>
      <xdr:col>12</xdr:col>
      <xdr:colOff>1310640</xdr:colOff>
      <xdr:row>94</xdr:row>
      <xdr:rowOff>30481</xdr:rowOff>
    </xdr:to>
    <xdr:pic>
      <xdr:nvPicPr>
        <xdr:cNvPr id="2" name="Afbeelding 1">
          <a:extLst>
            <a:ext uri="{FF2B5EF4-FFF2-40B4-BE49-F238E27FC236}">
              <a16:creationId xmlns:a16="http://schemas.microsoft.com/office/drawing/2014/main" id="{DB8062D2-A635-4A24-AB69-C324F558D6E8}"/>
            </a:ext>
          </a:extLst>
        </xdr:cNvPr>
        <xdr:cNvPicPr>
          <a:picLocks noChangeAspect="1"/>
        </xdr:cNvPicPr>
      </xdr:nvPicPr>
      <xdr:blipFill>
        <a:blip xmlns:r="http://schemas.openxmlformats.org/officeDocument/2006/relationships" r:embed="rId1"/>
        <a:stretch>
          <a:fillRect/>
        </a:stretch>
      </xdr:blipFill>
      <xdr:spPr>
        <a:xfrm>
          <a:off x="10980421" y="11902441"/>
          <a:ext cx="7284719" cy="868680"/>
        </a:xfrm>
        <a:prstGeom prst="rect">
          <a:avLst/>
        </a:prstGeom>
      </xdr:spPr>
    </xdr:pic>
    <xdr:clientData/>
  </xdr:twoCellAnchor>
  <xdr:twoCellAnchor editAs="oneCell">
    <xdr:from>
      <xdr:col>0</xdr:col>
      <xdr:colOff>0</xdr:colOff>
      <xdr:row>0</xdr:row>
      <xdr:rowOff>0</xdr:rowOff>
    </xdr:from>
    <xdr:to>
      <xdr:col>10</xdr:col>
      <xdr:colOff>98023</xdr:colOff>
      <xdr:row>17</xdr:row>
      <xdr:rowOff>114300</xdr:rowOff>
    </xdr:to>
    <xdr:pic>
      <xdr:nvPicPr>
        <xdr:cNvPr id="4" name="Afbeelding 3" descr="Diagram met antwoorden op het Formulier. Titel van de vraag: Waar woont u ten opzichte van 1 van de ingangen van het park?. Aantal antwoorden: 109 antwoorden.">
          <a:extLst>
            <a:ext uri="{FF2B5EF4-FFF2-40B4-BE49-F238E27FC236}">
              <a16:creationId xmlns:a16="http://schemas.microsoft.com/office/drawing/2014/main" id="{6D86C899-45CC-4FAA-9394-CEA41D1FA9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7100803" cy="2964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259080</xdr:colOff>
      <xdr:row>18</xdr:row>
      <xdr:rowOff>76408</xdr:rowOff>
    </xdr:to>
    <xdr:pic>
      <xdr:nvPicPr>
        <xdr:cNvPr id="4" name="Afbeelding 3" descr="Diagram met antwoorden op het Formulier. Titel van de vraag: Hoe vaak bezoekt u het park?. Aantal antwoorden: 110 antwoorden.">
          <a:extLst>
            <a:ext uri="{FF2B5EF4-FFF2-40B4-BE49-F238E27FC236}">
              <a16:creationId xmlns:a16="http://schemas.microsoft.com/office/drawing/2014/main" id="{226D0DB4-AC69-47E2-BF32-19BB7B818B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53300" cy="3162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729762</xdr:colOff>
      <xdr:row>18</xdr:row>
      <xdr:rowOff>38100</xdr:rowOff>
    </xdr:to>
    <xdr:pic>
      <xdr:nvPicPr>
        <xdr:cNvPr id="4" name="Afbeelding 3" descr="Diagram met antwoorden op het Formulier. Titel van de vraag: In welke leeftijdscategorie past u?. Aantal antwoorden: 110 antwoorden.">
          <a:extLst>
            <a:ext uri="{FF2B5EF4-FFF2-40B4-BE49-F238E27FC236}">
              <a16:creationId xmlns:a16="http://schemas.microsoft.com/office/drawing/2014/main" id="{7720E507-C169-4BFA-9A24-9B41B3AF8C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56292"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1373505</xdr:colOff>
      <xdr:row>18</xdr:row>
      <xdr:rowOff>147266</xdr:rowOff>
    </xdr:to>
    <xdr:pic>
      <xdr:nvPicPr>
        <xdr:cNvPr id="4" name="Afbeelding 3" descr="Diagram met antwoorden op het Formulier. Titel van de vraag: Wat is het doel van uw bezoek aan het Volkspark? (meerdere antwoorden mogelijk). Aantal antwoorden: 110 antwoorden.">
          <a:extLst>
            <a:ext uri="{FF2B5EF4-FFF2-40B4-BE49-F238E27FC236}">
              <a16:creationId xmlns:a16="http://schemas.microsoft.com/office/drawing/2014/main" id="{8BD7E373-2611-4EAD-9B66-B615C9EF10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648450" cy="3233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Enqu&#234;te%20Volkspark%20(Antwoorden)%20laatste%20versie-.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Enqu&#234;te%20Volkspark%20(Antwoorden)%20laatste%20versie-.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Enqu&#234;te%20Volkspark%20(Antwoorden)%20laatste%20versie-.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Enqu&#234;te%20Volkspark%20(Antwoorden)%20laatste%20versie-.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Enqu&#234;te%20Volkspark%20(Antwoorden)%20laatste%20versie-.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Enqu&#234;te%20Volkspark%20(Antwoorden)%20laatste%20versie-.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tt Bloemendaal" refreshedDate="44655.874077199071" createdVersion="7" refreshedVersion="7" minRefreshableVersion="3" recordCount="111" xr:uid="{01CE2D45-1500-4836-A42F-1A6962EBB01E}">
  <cacheSource type="worksheet">
    <worksheetSource ref="C1:S1048576" sheet="Gegevensbron" r:id="rId2"/>
  </cacheSource>
  <cacheFields count="17">
    <cacheField name="Waar woont u ten opzichte van 1 van de ingangen van het park?" numFmtId="0">
      <sharedItems containsBlank="1" count="6">
        <s v="051-100m"/>
        <s v="0 - 50m"/>
        <s v="verder dan 200 meter"/>
        <s v="151-200"/>
        <s v="101-150"/>
        <m/>
      </sharedItems>
    </cacheField>
    <cacheField name="Hoe vaak bezoekt u het park?" numFmtId="0">
      <sharedItems containsBlank="1" count="5">
        <s v="Minimaal 1 keer per week"/>
        <s v="Elke dag"/>
        <s v="Een paar keer per maand"/>
        <s v="Zo af en toe"/>
        <m/>
      </sharedItems>
    </cacheField>
    <cacheField name="In welke leeftijdscategorie past u?" numFmtId="0">
      <sharedItems containsBlank="1" count="5">
        <s v="15-35"/>
        <s v="51-70"/>
        <s v="70+"/>
        <s v="36-50"/>
        <m/>
      </sharedItems>
    </cacheField>
    <cacheField name="Wat is het doel van uw bezoek aan het Volkspark? (meerdere antwoorden mogelijk)" numFmtId="0">
      <sharedItems containsBlank="1" count="23">
        <s v="Ik ga kijken bij de dieren in het park, Ik maak een wandeling, Ik bezoek het park voor recreatieve doeleinden (picknick, ontmoeten, bbq, evenement)"/>
        <s v="Ik laat mijn hond uit, Ik ga kijken bij de dieren in het park, Ik maak een wandeling"/>
        <s v="Ik maak een wandeling, Ik bezoek het park voor recreatieve doeleinden (picknick, ontmoeten, bbq, evenement)"/>
        <s v="Ik maak een wandeling"/>
        <s v="Ik ga kijken bij de dieren in het park, Ik maak een wandeling"/>
        <s v="Ik laat mijn hond uit, Ik maak een wandeling, Ik bezoek het park voor recreatieve doeleinden (picknick, ontmoeten, bbq, evenement)"/>
        <s v="Ik sport in het park, Ik ga kijken bij de dieren in het park, Ik maak een wandeling, Ik bezoek het park voor recreatieve doeleinden (picknick, ontmoeten, bbq, evenement)"/>
        <s v="Ik laat mijn hond uit"/>
        <s v="Ik laat mijn hond uit, Ik ga kijken bij de dieren in het park, Ik bezoek het park voor recreatieve doeleinden (picknick, ontmoeten, bbq, evenement)"/>
        <s v="Ik laat mijn hond uit, Ik sport in het park, Ik maak een wandeling, Ik bezoek het park voor recreatieve doeleinden (picknick, ontmoeten, bbq, evenement)"/>
        <s v="Ik laat mijn hond uit, Ik ga kijken bij de dieren in het park, Ik maak een wandeling, Ik bezoek het park voor recreatieve doeleinden (picknick, ontmoeten, bbq, evenement)"/>
        <s v="Ik laat mijn hond uit, Ik bezoek het park voor recreatieve doeleinden (picknick, ontmoeten, bbq, evenement)"/>
        <s v="Ik laat mijn hond uit, Ik sport in het park, Ik ga kijken bij de dieren in het park, Ik maak een wandeling, Ik bezoek het park voor recreatieve doeleinden (picknick, ontmoeten, bbq, evenement)"/>
        <s v="Ik laat mijn hond uit, Ik maak een wandeling"/>
        <s v="Ik sport in het park, Ik maak een wandeling, Ik bezoek het park voor recreatieve doeleinden (picknick, ontmoeten, bbq, evenement)"/>
        <s v="Ik bezoek het park voor recreatieve doeleinden (picknick, ontmoeten, bbq, evenement)"/>
        <s v="Ik laat mijn hond uit, Ik sport in het park, Ik bezoek het park voor recreatieve doeleinden (picknick, ontmoeten, bbq, evenement)"/>
        <s v="Ik sport in het park"/>
        <s v="Ik sport in het park, Ik ga kijken bij de dieren in het park"/>
        <s v="Ik laat mijn hond uit, Ik sport in het park"/>
        <s v="Ik sport in het park, Ik maak een wandeling"/>
        <s v="Ik ga kijken bij de dieren in het park"/>
        <m/>
      </sharedItems>
    </cacheField>
    <cacheField name="In het visiedocument staat(pag 19-20): er zijn plannen om met de fiets door het park te gaan. Is dit voor u wenselijk?" numFmtId="0">
      <sharedItems containsBlank="1" count="4">
        <s v="Nee"/>
        <s v="Ja"/>
        <s v="Misschien"/>
        <m/>
      </sharedItems>
    </cacheField>
    <cacheField name="In de visie worden verschillende suggesties gedaan voor speelfaciliteiten voor kinderen, vindt u dat voldoende?" numFmtId="0">
      <sharedItems containsBlank="1" count="3">
        <s v="Nee"/>
        <s v="Ja"/>
        <m/>
      </sharedItems>
    </cacheField>
    <cacheField name="In de visie is men van plan om geen dieren meer te houden in het park (zoals nu de volière). Bent u het daarmee eens?" numFmtId="0">
      <sharedItems containsBlank="1" count="3">
        <s v="Nee"/>
        <s v="Ja"/>
        <m/>
      </sharedItems>
    </cacheField>
    <cacheField name="In de visie wordt gesproken over extra dag horeca (naast Loetje). Is dit voor u wenselijk?" numFmtId="0">
      <sharedItems containsBlank="1" count="3">
        <m/>
        <s v="Ja"/>
        <s v="Nee"/>
      </sharedItems>
    </cacheField>
    <cacheField name="Het voorstel is om deze dag horeca te plaatsen ter hoogte van de tennisclub, vindt u dit dan een geschikte plek? (laat de vraag leeg als u op de vorige vraag 'nee' hebt geantwoord)" numFmtId="0">
      <sharedItems containsBlank="1" count="3">
        <s v="Ja"/>
        <s v="Nee"/>
        <m/>
      </sharedItems>
    </cacheField>
    <cacheField name="In de visie worden verschillende suggesties gedaan voor sportfaciliteiten voor volwassenen, zoals ook in het filmpje te zien is, vindt u dat voldoende?" numFmtId="0">
      <sharedItems containsBlank="1" count="3">
        <s v="Ja"/>
        <s v="Nee"/>
        <m/>
      </sharedItems>
    </cacheField>
    <cacheField name="Welke sport faciliteiten moeten er beslist nog toegevoegd worden aan het visiedocument, naast de 400-meter baan?" numFmtId="0">
      <sharedItems containsBlank="1"/>
    </cacheField>
    <cacheField name="Er worden al heel lang kermissen en andere festiviteiten georganiseerd. Is er wat u betreft ruimte voor meer of andersoortige festivals?" numFmtId="0">
      <sharedItems containsBlank="1" count="3">
        <s v="Ja"/>
        <s v="Nee"/>
        <m/>
      </sharedItems>
    </cacheField>
    <cacheField name="Het park is nu 24/7 open, bent u van mening dat het park 's nachts gesloten moet worden?" numFmtId="0">
      <sharedItems containsBlank="1" count="3">
        <s v="Ja"/>
        <s v="Nee"/>
        <m/>
      </sharedItems>
    </cacheField>
    <cacheField name="In het visiedocument wordt er niet gesproken over het herplaatsen van de honden uitlaat plek (hup), dit komt omdat dit onder de verantwoordelijkheid valt van de gemeente. Is het voor u wenselijk dat er een omheinde hup terug komt?" numFmtId="0">
      <sharedItems containsBlank="1" count="3">
        <s v="Ja"/>
        <s v="Nee"/>
        <m/>
      </sharedItems>
    </cacheField>
    <cacheField name="In het visiedocument wordt niet gesproken over permanente sanitaire voorzieningen. Redenen die hiervoor gegeven worden zijn de veiligheid en kostbaarheid. Vindt u deze voorziening desondanks wenselijk?" numFmtId="0">
      <sharedItems containsBlank="1" count="3">
        <s v="Ja"/>
        <s v="Nee"/>
        <m/>
      </sharedItems>
    </cacheField>
    <cacheField name="Indien u op de vorige vraag 'ja' hebt geantwoord, welke oplossing(en) zou u voorstellen om de negatieve gevolgen te verminderen/verhelpen?" numFmtId="0">
      <sharedItems containsBlank="1" longText="1"/>
    </cacheField>
    <cacheField name="Wilt u zelf een actieve rol spelen in het park?"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tt Bloemendaal" refreshedDate="44655.923544907404" createdVersion="7" refreshedVersion="7" minRefreshableVersion="3" recordCount="242" xr:uid="{B76BCACF-A0D7-4180-926B-C8A507323610}">
  <cacheSource type="worksheet">
    <worksheetSource ref="C1:S243" sheet="Gegevensbron doel" r:id="rId2"/>
  </cacheSource>
  <cacheFields count="17">
    <cacheField name="Waar woont u ten opzichte van 1 van de ingangen van het park?" numFmtId="0">
      <sharedItems containsBlank="1"/>
    </cacheField>
    <cacheField name="Hoe vaak bezoekt u het park?" numFmtId="0">
      <sharedItems/>
    </cacheField>
    <cacheField name="In welke leeftijdscategorie past u?" numFmtId="0">
      <sharedItems/>
    </cacheField>
    <cacheField name="Wat is het doel van uw bezoek aan het Volkspark? (meerdere antwoorden mogelijk)" numFmtId="0">
      <sharedItems count="9">
        <s v="Ik ga kijken bij de dieren in het park"/>
        <s v="Ik maak een wandeling"/>
        <s v="Ik bezoek het park voor recreatieve doeleinden (picknick ontmoeten bbq evenement)"/>
        <s v="Ik laat mijn hond uit"/>
        <s v="Ik sport in het park"/>
        <s v=" Ik maak een wandeling" u="1"/>
        <s v=" Ik bezoek het park voor recreatieve doeleinden (picknick ontmoeten bbq evenement)" u="1"/>
        <s v=" Ik ga kijken bij de dieren in het park" u="1"/>
        <s v=" Ik sport in het park" u="1"/>
      </sharedItems>
    </cacheField>
    <cacheField name="In het visiedocument staat(pag 19-20): er zijn plannen om met de fiets door het park te gaan. Is dit voor u wenselijk?" numFmtId="0">
      <sharedItems count="3">
        <s v="Nee"/>
        <s v="Ja"/>
        <s v="Misschien"/>
      </sharedItems>
    </cacheField>
    <cacheField name="In de visie worden verschillende suggesties gedaan voor speelfaciliteiten voor kinderen, vindt u dat voldoende?" numFmtId="0">
      <sharedItems containsBlank="1"/>
    </cacheField>
    <cacheField name="In de visie is men van plan om geen dieren meer te houden in het park (zoals nu de volière). Bent u het daarmee eens?" numFmtId="0">
      <sharedItems/>
    </cacheField>
    <cacheField name="In de visie wordt gesproken over extra dag horeca (naast Loetje). Is dit voor u wenselijk?" numFmtId="0">
      <sharedItems containsBlank="1"/>
    </cacheField>
    <cacheField name="Het voorstel is om deze dag horeca te plaatsen ter hoogte van de tennisclub, vindt u dit dan een geschikte plek? (laat de vraag leeg als u op de vorige vraag 'nee' hebt geantwoord)" numFmtId="0">
      <sharedItems containsBlank="1"/>
    </cacheField>
    <cacheField name="In de visie worden verschillende suggesties gedaan voor sportfaciliteiten voor volwassenen, zoals ook in het filmpje te zien is, vindt u dat voldoende?" numFmtId="0">
      <sharedItems/>
    </cacheField>
    <cacheField name="Welke sport faciliteiten moeten er beslist nog toegevoegd worden aan het visiedocument, naast de 400-meter baan?" numFmtId="0">
      <sharedItems containsBlank="1"/>
    </cacheField>
    <cacheField name="Er worden al heel lang kermissen en andere festiviteiten georganiseerd. Is er wat u betreft ruimte voor meer of andersoortige festivals?" numFmtId="0">
      <sharedItems containsBlank="1"/>
    </cacheField>
    <cacheField name="Het park is nu 24/7 open, bent u van mening dat het park 's nachts gesloten moet worden?" numFmtId="0">
      <sharedItems/>
    </cacheField>
    <cacheField name="In het visiedocument wordt er niet gesproken over het herplaatsen van de honden uitlaat plek (hup), dit komt omdat dit onder de verantwoordelijkheid valt van de gemeente. Is het voor u wenselijk dat er een omheinde hup terug komt?" numFmtId="0">
      <sharedItems containsBlank="1"/>
    </cacheField>
    <cacheField name="In het visiedocument wordt niet gesproken over permanente sanitaire voorzieningen. Redenen die hiervoor gegeven worden zijn de veiligheid en kostbaarheid. Vindt u deze voorziening desondanks wenselijk?" numFmtId="0">
      <sharedItems containsBlank="1"/>
    </cacheField>
    <cacheField name="Indien u op de vorige vraag 'ja' hebt geantwoord, welke oplossing(en) zou u voorstellen om de negatieve gevolgen te verminderen/verhelpen?" numFmtId="0">
      <sharedItems containsBlank="1" longText="1"/>
    </cacheField>
    <cacheField name="Wilt u zelf een actieve rol spelen in het park?"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tt Bloemendaal" refreshedDate="44655.924280902778" createdVersion="7" refreshedVersion="7" minRefreshableVersion="3" recordCount="243" xr:uid="{6C956C7E-E06E-4284-AC42-F6E0252008C6}">
  <cacheSource type="worksheet">
    <worksheetSource ref="C1:S1048576" sheet="Gegevensbron doel" r:id="rId2"/>
  </cacheSource>
  <cacheFields count="17">
    <cacheField name="Waar woont u ten opzichte van 1 van de ingangen van het park?" numFmtId="0">
      <sharedItems containsBlank="1"/>
    </cacheField>
    <cacheField name="Hoe vaak bezoekt u het park?" numFmtId="0">
      <sharedItems containsBlank="1"/>
    </cacheField>
    <cacheField name="In welke leeftijdscategorie past u?" numFmtId="0">
      <sharedItems containsBlank="1" count="5">
        <s v="15-35"/>
        <s v="51-70"/>
        <s v="70+"/>
        <s v="36-50"/>
        <m/>
      </sharedItems>
    </cacheField>
    <cacheField name="Wat is het doel van uw bezoek aan het Volkspark? (meerdere antwoorden mogelijk)" numFmtId="0">
      <sharedItems containsBlank="1" count="6">
        <s v="Ik ga kijken bij de dieren in het park"/>
        <s v="Ik maak een wandeling"/>
        <s v="Ik bezoek het park voor recreatieve doeleinden (picknick ontmoeten bbq evenement)"/>
        <s v="Ik laat mijn hond uit"/>
        <s v="Ik sport in het park"/>
        <m/>
      </sharedItems>
    </cacheField>
    <cacheField name="In het visiedocument staat(pag 19-20): er zijn plannen om met de fiets door het park te gaan. Is dit voor u wenselijk?" numFmtId="0">
      <sharedItems containsBlank="1"/>
    </cacheField>
    <cacheField name="In de visie worden verschillende suggesties gedaan voor speelfaciliteiten voor kinderen, vindt u dat voldoende?" numFmtId="0">
      <sharedItems containsBlank="1" count="3">
        <s v="Nee"/>
        <s v="Ja"/>
        <m/>
      </sharedItems>
    </cacheField>
    <cacheField name="In de visie is men van plan om geen dieren meer te houden in het park (zoals nu de volière). Bent u het daarmee eens?" numFmtId="0">
      <sharedItems containsBlank="1" count="3">
        <s v="Nee"/>
        <s v="Ja"/>
        <m/>
      </sharedItems>
    </cacheField>
    <cacheField name="In de visie wordt gesproken over extra dag horeca (naast Loetje). Is dit voor u wenselijk?" numFmtId="0">
      <sharedItems containsBlank="1" count="3">
        <m/>
        <s v="Ja"/>
        <s v="Nee"/>
      </sharedItems>
    </cacheField>
    <cacheField name="Het voorstel is om deze dag horeca te plaatsen ter hoogte van de tennisclub, vindt u dit dan een geschikte plek? (laat de vraag leeg als u op de vorige vraag 'nee' hebt geantwoord)" numFmtId="0">
      <sharedItems containsBlank="1" count="3">
        <s v="Ja"/>
        <s v="Nee"/>
        <m/>
      </sharedItems>
    </cacheField>
    <cacheField name="In de visie worden verschillende suggesties gedaan voor sportfaciliteiten voor volwassenen, zoals ook in het filmpje te zien is, vindt u dat voldoende?" numFmtId="0">
      <sharedItems containsBlank="1" count="3">
        <s v="Ja"/>
        <s v="Nee"/>
        <m/>
      </sharedItems>
    </cacheField>
    <cacheField name="Welke sport faciliteiten moeten er beslist nog toegevoegd worden aan het visiedocument, naast de 400-meter baan?" numFmtId="0">
      <sharedItems containsBlank="1"/>
    </cacheField>
    <cacheField name="Er worden al heel lang kermissen en andere festiviteiten georganiseerd. Is er wat u betreft ruimte voor meer of andersoortige festivals?" numFmtId="0">
      <sharedItems containsBlank="1" count="3">
        <s v="Ja"/>
        <s v="Nee"/>
        <m/>
      </sharedItems>
    </cacheField>
    <cacheField name="Het park is nu 24/7 open, bent u van mening dat het park 's nachts gesloten moet worden?" numFmtId="0">
      <sharedItems containsBlank="1" count="3">
        <s v="Ja"/>
        <s v="Nee"/>
        <m/>
      </sharedItems>
    </cacheField>
    <cacheField name="In het visiedocument wordt er niet gesproken over het herplaatsen van de honden uitlaat plek (hup), dit komt omdat dit onder de verantwoordelijkheid valt van de gemeente. Is het voor u wenselijk dat er een omheinde hup terug komt?" numFmtId="0">
      <sharedItems containsBlank="1" count="3">
        <s v="Ja"/>
        <s v="Nee"/>
        <m/>
      </sharedItems>
    </cacheField>
    <cacheField name="In het visiedocument wordt niet gesproken over permanente sanitaire voorzieningen. Redenen die hiervoor gegeven worden zijn de veiligheid en kostbaarheid. Vindt u deze voorziening desondanks wenselijk?" numFmtId="0">
      <sharedItems containsBlank="1" count="3">
        <s v="Ja"/>
        <s v="Nee"/>
        <m/>
      </sharedItems>
    </cacheField>
    <cacheField name="Indien u op de vorige vraag 'ja' hebt geantwoord, welke oplossing(en) zou u voorstellen om de negatieve gevolgen te verminderen/verhelpen?" numFmtId="0">
      <sharedItems containsBlank="1" longText="1"/>
    </cacheField>
    <cacheField name="Wilt u zelf een actieve rol spelen in het park?"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tt Bloemendaal" refreshedDate="44655.937762847221" createdVersion="7" refreshedVersion="7" minRefreshableVersion="3" recordCount="111" xr:uid="{21678778-06B0-44E3-AA33-CA586541581D}">
  <cacheSource type="worksheet">
    <worksheetSource ref="M1:M1048576" sheet="Gegevensbron" r:id="rId2"/>
  </cacheSource>
  <cacheFields count="1">
    <cacheField name="Welke sport faciliteiten moeten er beslist nog toegevoegd worden aan het visiedocument, naast de 400-meter baan?" numFmtId="0">
      <sharedItems containsBlank="1" count="42">
        <s v="Padelbaan"/>
        <s v="Basketbalfaciliteiten"/>
        <m/>
        <s v="midget golf zoals vroeger"/>
        <s v="Kabelbaan en halfpipe zou misschien kunnen, als er niet te veel gedoe van komt. Wel gaaf om ook de jongeren een mooie plek te geven."/>
        <s v="Basketbal! Is er nu ook en wordt veel gebruik van gemaakt."/>
        <s v="Meer voor kinderen"/>
        <s v="Voetbal "/>
        <s v="Basketbal en beachvolley"/>
        <s v="Wat meer fitness apparatuur"/>
        <s v="Uitbreiding van de sporttoestellen"/>
        <s v="Calisthenics park"/>
        <s v="Een 400 meter baan is helemaal niet nodig, kan ook naar 200 meter"/>
        <s v="Voetbal veldje "/>
        <s v="Trimbaan als by Rutbeek"/>
        <s v="Sport toestellen, volleybal, voetbalveldje "/>
        <s v="de huidige pull up bars worden door mij en vriwnden wekelijks gebruikt. calisthenics is een goede vorm van gratis sporten voor alle leeftijden die niet naar de gym willen. deze moeten behouden worden en of uitgebreid."/>
        <s v="Geen 400 mtr baan, laat het park gewoon het park, rustig met veel groen. "/>
        <s v="(beach)volleybal"/>
        <s v="Fitness apparaten "/>
        <s v="Een trimbaan"/>
        <s v="glooiend skatebaantje bv (zoals Hulsbeek)"/>
        <s v="Rolschaats baan "/>
        <s v="Balsport mogelijkheden"/>
        <s v="Een duidelijke plek voor fitness groepjes, nu zitten ze door het hele park en soms middenin het pad. "/>
        <s v="Meer faciliteiten voor volwassenen die trainen met hun lichaamsgewicht, vergroting van het stukje naast de tennisbaan (klimrekken) "/>
        <s v="Drinkwaterfonteintjes/tappunten"/>
        <s v="Meer fitnessapparaten"/>
        <s v="Een yurt of andere tent voor binnen yoga "/>
        <s v="Enkele fitnessapparaten, een levensgroot schaakspel"/>
        <s v="Er wordt best veel gebasketbald op dat lelijke stuk beton. Een nieuwe combi basketball/voetbal kooi "/>
        <s v="De 400 meter baan is een slecht idee"/>
        <s v="Een groot afgeschermd hondenveld met een hindernisbaan."/>
        <s v="Volleybalnet"/>
        <s v="Jeu de boules baan, voetbalveldje, baskbet met netje, volleybalveld en zoals er al staat een grote speeltuin"/>
        <s v="Toestellen om oefeningen op te doen. Net zoiets als op het ruthbeek"/>
        <s v=". " u="1"/>
        <s v="Geen." u="1"/>
        <s v="GEEN!" u="1"/>
        <s v="Nvt" u="1"/>
        <s v="Geen" u="1"/>
        <s v="?" u="1"/>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tt Bloemendaal" refreshedDate="44655.938934259262" createdVersion="7" refreshedVersion="7" minRefreshableVersion="3" recordCount="111" xr:uid="{4E6BF005-44A0-491F-8C76-28B26CDDDF44}">
  <cacheSource type="worksheet">
    <worksheetSource ref="R1:R1048576" sheet="Gegevensbron" r:id="rId2"/>
  </cacheSource>
  <cacheFields count="1">
    <cacheField name="Indien u op de vorige vraag 'ja' hebt geantwoord, welke oplossing(en) zou u voorstellen om de negatieve gevolgen te verminderen/verhelpen?" numFmtId="0">
      <sharedItems containsBlank="1" count="53" longText="1">
        <m/>
        <s v="Toilet waarvoor je moet betalen (automatisch zelfreinigend toilet zoals op sommige andere locaties ook bestaan)"/>
        <s v="Plasbuis en dixie"/>
        <s v="Meerdere eenvoudige plaszuilen en damesunit"/>
        <s v="Hufterproof toilet zelfreinigend. Die zijn er wel. Als je eruit stapt , reinigt het toilet zichzelf. "/>
        <s v="Een zelfreinigend toilet dat zich na elk gebruik zelf schoonspuit (zoals in Gouda bijv.)"/>
        <s v="Mobiele toiletten voor het drukke seizoen"/>
        <s v="Wil wel helpen schoonmaken voor zover mijn gezondheid en agenda dat toelaten."/>
        <s v="Hufterproof en spuitschoon te maken"/>
        <s v="Betaald toiletgebruik, met de opbrengst kan dan schoonmaken en onderhoud betaald worden. Minstens 1 euro."/>
        <s v="Gehuurde voorzieningen, die regelmatig schoongemaakt/gewisseld worden."/>
        <s v="Betaalde toegang"/>
        <s v="Koppelen aan daghoreca. Zonder voorziening kunnen mensen niet lang in het Volkspark blijven. Eventueel betaald faciliteren. "/>
        <s v="Open ruimte voor sanitair (voorbeeld Hulsbeek). Goede verlichting en camera toezicht (preventief)."/>
        <s v="Zichtbare ordehandhaving en camera's "/>
        <s v="Dixie’s met warm weer plaatsen om troep in de bosjes te voorkomen"/>
        <s v="Zorgen dat het er aantrekkelijk en schoon uitziet (pschologisch effect - mensen maken dingen die er schoon/netjes uitzien minder snel vuil). Misschien eventueel een samenwerking met horeca. "/>
        <s v="Degene die evenementen organiseert in het park,  verplichten om sanitaire voorzieningen te treffen.  Dus ook bijvoorbeeld studenten organisaties."/>
        <s v="Een toilet bij de parkbehheerder/ onderhoud zodat er toch enige toezicht is. Afsluitbaar en met gebruik van muntjes."/>
        <s v="Betaald openbaar toilet "/>
        <s v="Betaalde sanitaire voorzieningen"/>
        <s v="toezicht"/>
        <s v="Bouw een sanitaire voorzieningen in de nabijheid van de uitbater en geef hun het beheer over de voorziening, als compensatie voor de horecavergunning. Evt. Via een korting op de huur "/>
        <s v="Toiletten bij restaurant/urinoirs"/>
        <s v="sanitaire voorzieningen zijn denk ik wel wenselijk, momenteel worden de bosjes aan de flat kant gebruikt hiervoor. vind ik zelf niet erg maar wellicht de bewoners daar wel. maar ik begrijp ook de extra kosten. desondanks zouden waterpunten een hele goede toevoeging zijn. "/>
        <s v="Toilet alleen toegankelijk na betaling van een klein bedrag. Hierdoor is er minder kans op vernielingen."/>
        <s v="Beter een fatsoenlijk toilet dan al die onnodige extra's van 400 mtr baan et cetera. Het is een park, geen attractiepark. Toilet is basisvoorziening._x000a_Zonodig zou het park om bijv 23u kunnen sluiten als dat nodig is voor veiligheid. Of sanitair eerder sluiten."/>
        <s v="Vergelijkbare constructies aanhouden als steden zoals Berlijn en Amsterdam voor openbare toiletten "/>
        <s v="Nachtslot of 's nachts betalen"/>
        <s v="Betaald toilet gebruik en avonds dicht"/>
        <s v="Cameratoezicht "/>
        <s v="Bij horeca. Anders goede verlichting, evt betaalde toiletten en simpele urinoirs zoals in de binnenstad."/>
        <s v="Wc graag in park "/>
        <s v="Een kleine betaling vragen voor toegang tot het sanitair"/>
        <s v="Beperkte openstelling bijvoorbeeld alleen in de zomer in het weekend en tijdens evenementen"/>
        <s v="Bixie en plaszuil plaatsen"/>
        <s v="Combinatie van permanente en tijdelijke (in zomermaanden) voorzieningen"/>
        <s v="In de daghoreca"/>
        <s v="Betaalsysteem zoals op de Duitse snelwegen oid"/>
        <s v="Sanitaire mogelijkheden aanbieden bij de daghoreca "/>
        <s v="Camera"/>
        <s v="Bij introductiedagen van scholen en festiviteiten extra mobiele toiletten plaatsen door de organiserende partij."/>
        <s v="Sluiting in wintermaanden "/>
        <s v="Kunnen we de 2 horeca punten niet &quot;verplichten&quot; hun sanitaire voorzieningen open te stellen voor algemeen gebruik?"/>
        <s v="‘s nachts park dicht, 24/7 camera bewaking, blauw licht ivm drugs, zie A’dam, daar werkt het ook. "/>
        <s v="Bij de daghoeeca en bij Loetje mogelijkheden creeëren "/>
        <s v="Plaszuil voor mannen is goedkoop en veilig. Voor vrouwen moet er een betaald openbaar toilet zijn. Nu is het bosje achter de bestaande toiletten één groot openbaar toilet "/>
        <s v="Geen idee. Maar er moet wel iets komen, anders gaat men in de bosjes poepen. "/>
        <s v="Vandalisme bestendige toiletten"/>
        <s v="Wel voor wc's zorgen "/>
        <s v="Om toegang te krijgen dient men een muntje te gebruiken."/>
        <s v="Openbare beveiligde/ onderhouden toiletten"/>
        <s v="Aan de buitenzijde van het park goed in het zicht van de straat. B.v stadmatenstraat._x000a_In kombinatie met dag horeca en avonds afsluite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tt Bloemendaal" refreshedDate="44655.943704166668" createdVersion="7" refreshedVersion="7" minRefreshableVersion="3" recordCount="111" xr:uid="{DB3DC873-5726-427D-923C-CD1E9FDFA0BF}">
  <cacheSource type="worksheet">
    <worksheetSource ref="T1:T1048576" sheet="Gegevensbron" r:id="rId2"/>
  </cacheSource>
  <cacheFields count="1">
    <cacheField name="Hebben wij nog iets gemist? Geef het dan hieronder aan." numFmtId="0">
      <sharedItems containsBlank="1" count="42" longText="1">
        <m/>
        <s v="Of je het park jaarlijks met een bedrag wil doneren"/>
        <s v="Ik zou graag meer bankjes zien die op d zon gericht zijn"/>
        <s v="Langs de flats de Dennen staan twee gymtoestellen/rekstokken. ZSM verwijderen/verplaatsen. Het is blijkbaar onmogelijk om zonder knetterharde muziek te sporten. Dat geeft heel veel hinder en ergernis."/>
        <s v="Let er aub goed op dat voorzieningen, van welke aard dan ook, niet in de buurt van de appartementen komen. De geluidsoverlast is nu al extreem groot. Wij moeten deuren en ramen sluiten wanneer er veel bezoekers , met de nodige muziekinstallaties, aanwezig zijn. "/>
        <s v="Het verdient aanbeveling om de mogelijkheid te bieden om deze enquête op papier in te vullen voor eventuele digibeten onder de buurtbewoners."/>
        <s v="Ik woon in het Wilhelminaflat, aan de voorkant, en zou het erg op prijs stellen wanneer de activiteiten van(schreeuw)  jongeren meer naar het midden van het park verdwijnen ivm veel geluidsoverlast. Graag het stroompunt bij 1 vd bankjes verplaatsen zodat jongeren hun geluidsboxen hier niet meer op aan kunnen sluiten. Wij bellen namelijk vaak de politie hiervoor._x000a_Mss niet toepasselijk om dit hier te vermelden maar wilde dit toch kenbaar maken._x000a_Gezellige beleving in het park is natuurlijk wenselijk."/>
        <s v="Rust na bv 23 uur , zomers veel last van muziek/ schreeuwen ed."/>
        <s v="Wil graag betrokken zijn en op de hoogte worden gehouden. Weet niet goed wat voor jullie een actieve rol is. Er mag meer aandacht zijn om in gesprek te blijven met gemeente ten aanzien van verkeersveiligheid rondom het park. Vr groet Marco"/>
        <s v="Betere en op sommige plekken meer verlichting in het hele park"/>
        <s v="Basketbalveldje moet blijven net zoals de rechtopstaande eendjes"/>
        <s v="Bewegend water, veel meer water"/>
        <s v="De geluidsnormen voor evenementen moet omlaag om overlast bij omwonenden te voorkomen en het park afsluiten voor fietsers en scooters voor de veiligheid van wandelaars en spelende kinderen. "/>
        <s v="Het voorkomen van overlast door zwervers cq drugsverslaafden en in het verlengde hiervan het tekortkomen in toezicht op bovengenoemde groep en vervuiling van het park. Vooral in de zomer bij veel picknickers."/>
        <s v="goede verlichting - minder bossage tussen onze appartementen en het park"/>
        <s v="Maak in de enquête-analyse onderscheid in aanwonenden en verder weg wonende omwonenden  het belang van aanwonenden moet ivm de invloed van maatregelen op het woongenot zwaarder wegen dan de wensen van omwonenden verderop in de wijk."/>
        <s v="Ik zou het erg leuk vinden als er ook bbq plaatsen komen en de dieren moeten sowieso blijven!"/>
        <s v="WATERPUNTEN !!! hier wil ik me ook wel voor inzetten. 0646798564  www.drinkwaterkaart.nl Zeker in de zomer zou het heel fijn zijn als er 2 van deze punten zijn in t park. "/>
        <s v="Onderschat niet de behoefte aan natuur en groen en rust, juist in het midden van de stad. Daghoreca erbij oké, maar nu gaat het naar mijn mening veel te veel de kant op van entertainment, drukte, allerlei extra faciliteiten. Het is echt prima zoals het nu is. Pas op dat je de groep rustzoekers die er ook dagelijks is niet wegjaagt. Ik kom bijna dagelijks in het park en vind het geen goede ontwikkeling als er straks om de haverklap weer iets te doen is waardoor je niet rustig je rondje kunt wandelen, of gewoon in het gras kan zitten. Hou het simpel."/>
        <s v="Parkeerruimte (fietsen en auto)? _x000a_We misten overigens in zowel de flyer als de introfilm wel de link naar het visiedocument en plannen waarnaar gevraagd wordt. "/>
        <s v="Er worden meerderefases genoemd. Eerst de kap van oude bomen, en dan maar zien of er nog geld is voor de overige plannen. Dat lijkt mij niet wenselijk. Eerst al het geld op tafel, dan realiseren. "/>
        <s v="Meer handhavers in het park voor fietsers, loslopende honden, drugsoverlast, _x000a_"/>
        <s v="BOA’s of Politie mogen vaker laten zien"/>
        <s v="Ik mis een plan van aanpak van de Commissie en een serieuze poging om burgers echt te betrekken en in te schakelen bij onderhoud. Idem voor sponsoring  door bedrijven. "/>
        <s v="Er wordt in de visie veel te makkelijk gesproken over het kappen van bomen terwijl nieuwe aanplant te vrijblijvend beschreven staat. Geen kap voor aanplantgarantie op korte termijn! _x000a__x000a_De dieren moeten echt blijven, dat dit 'niet onderscheidend' zou zijn is echt onzin. Hartstikke leuk voor de kleintjes. Ordinaire kostenbesparing._x000a__x000a_Geen fietsers graag. Het park is al zo klein, daar kun je best omheen. Zelfs nu rijden de vele fietsers je al van de sokken, onveilig voor kleine kinderen. _x000a__x000a_Algemene handhaving laat flink te wensen over. Van loslopende honden (RIP parkzwaan), scooters in het park en drugsoverlast, ik kom er bijna dagelijks en zie vrijwel nooit agenten/boa's._x000a__x000a_Algemeen onderhoud is ook zeer matig. Veel zwerfafval, dode planten, te rigoureus snoeien/planten weghalen om kosten te besparen, overal lelijk gras (zeker na evenementen, vandaar ook mijn tegengas tegen meer evenementen; het mag wat mij betreft wel, maar laat 't dan ook netjes achter. Bijv het smakenrad heeft heel het veld opengereten achtergelaten en er wordt niet opnieuw ingezaaid of anders veel te laat. Ook buiten het park (lees:in onze tuin) veel zwerfafval of beschadigde auto's met name na kermis. En wij maar opruimen en niet kunnen parkeren) "/>
        <s v="Een drinkwatertappunt kan wenselijk zijn "/>
        <s v="Hondenrenveld moet groter en interessanter, kan wellicht in een van de hoger gelegen opvangeadi’s. Dit om te stimuleren dat mensen in de rest can het park hun hond wel aan de lijn houden. Hier ook beter toezicht op. _x000a_Dieren horen in een Volkspark, niet alleen de volière. Past ook bij de 19e eeuwse stijl van het park. Zwanenpaar terug. _x000a_Meer diversiteit in bloemen en planten, meer kleur. Vergl beplanting Koningsplein. _x000a_Een kampvuur/bbq/ontmoetingsplek is ook een idee. _x000a_Evenementen zijn prima, maar geen popconcerten/dancefestivaks. Meer de culturele kant zoeken. Klassieke zonerconcerten, openlucht filmvoorstelling, , opera of toneel, kunstmarkt, antiekmarkt, historische markt, plantenmarkt/ruilbeurs in de lente, etc. Een jaarlijks Volkparkfestival op/rond 2 mei (openingsdatum) is vanuit marketing oogpunt ook geen gek idee. Liefst niet alleen op zaterdagen. "/>
        <s v="Ik ruim élke dag al rommel op in het park, samen met een buurvrouw!"/>
        <s v="Wat wordt bedoeld met een actieve rol spelen? _x000a_Het maken van een ingang op de hoek parkstraat- volksparkssingel is een slecht idee. Het beschutte karakter verdwijnt dan en ipv komt verkeer het park in. Daghoreca bij loetje is voldoende, eerder bleek de poffertjeskraam ook niet rendabel. Wat is de idee? Moet eltc daghoreca voorzien of het clubgebouw afstaan? _x000a_De volière en dieren zorgen voor levendigheid en worden veel bezocht door ouders met jonge kinderen uit de wijde omtrek van het park. De 3 kinderboerderijen in Enschede zijn ver weg en speelruimte en groene ruimte is ook beperkt in de omgeving, behalve de groene bogen. Niet bij de tubantiasingel, niet op de parkstraat, het pathmos, of het Veldkamp._x000a_Het idee van sportfaciliteiten is slecht uitgewerkt: een 400 meterbaan is onzin tenzij een atletiekclub hier gebruik van maakt. Als het een excuus is voor een betonnen ondergrond voor vrachtwagens, is het beter dit helder te houden en mooi aan te kleden. De door de wijkraad gefinancierde sportfaciliteiten worden goed en intensief gebruikt. Meer toestellen mogelijk ook. Is het de bedoeling dat de wijkraad uitbreiding van sporttoestellen financiert? Dit lijkt mij niet de bedoeling. Het park wordt ook intensief gebruikt bij sneeuw en ijs: schaatsen en sleetje rijden. De mogelijkheden hiervoor graag behouden of uitbreiden. _x000a_ De landschappelijke kwaliteit van het park kan inderdaad verbetert, met bijzondere bomen en struiken en mogelijk eetbare soorten. In de zomer wordt veel gepicknickt, iets meer faciliteiten zijn mogelijk passend._x000a_Een openbare toiletvoorziening is alleen zinvol als schoon en onderhouden.misschien mogelijk (tegen betaling) bij loetje._x000a_Mbt de marketing van het park, geeft de VP commissie niet blijk van veel initiatief. Vrijwilligers die in het rozenparkje actief waren, moesten zelf gereedschap en plantmateriaal meenemen, waarvoor zij zich tot de wijkraad wendden omdat de VP commissie niet thuis gaf, idem jeuxdeboulebaan, sporttoestellen, etc."/>
        <s v="Jazeker, ik mis de verlichting in deze vragenlijst. Dit is echt een tekortkoming en dat niet alleen in de donkere maanden van het jaar. Ook is dit zeer wenselijk met het terugdringen v.d. criminaliteit/vandalisme etc. in het gehele park. "/>
        <s v="Ja graag veel meer groen / bomen, struiken ipv steeds maar minder zoals de laatste jaren.  Maar ook veel meer toezicht op overlast zoals harde muziek overdag maar ook laat op de avond, hangjongeren._x000a_Het  Volkspark moet Park! blijven en geen sport en zeker geen pret cq amusements park worden. Is er al meer dan voldoende!"/>
        <s v="Als alles gerealiseerd kan worden zoals de plannen zijn dan krijgen we een prachtig park"/>
        <s v="Misschien is er plek voor een bijen/ imker . Moet i.v.m  vandalisme wel in een soort kooi worden opgesteld."/>
        <s v="Leuk filmpje, goed opgezette vragenlijst,  succes!" u="1"/>
        <s v="Ik zou geen probleem hebben met fietsers in het park, maar wel met geluidsoverlast door snorfietsers / brommers / scooters. Formeel mag alleen de snorfiets op een fietspad, maar daar is weinig handhaving op. Ook kan het geluid van sommige snorfietsen ook voor overlast zorgen. Elektrische snorfietsen zijn daarop een uitzondering." u="1"/>
        <s v="Op de laatste vraag, actieve rol in het park. Ik heb interesse. " u="1"/>
        <s v="Ik ben heel blij met jullie inzet en met deze enquête. Bedankt!" u="1"/>
        <s v="Ik ben tegen een fietspad in het park, en helemaal als die door mijn straat, de Parkstraat, zou gaan." u="1"/>
        <s v="Aub echt GEEN fietspad door de Parkstraat. Dat is echt een HEEL slecht plan!" u="1"/>
        <s v="Wat betreft het houden van de dieren. Ik heb hier nee ingevuld, omdat ik het niet perse nodig vindt. Kan me voorstellen dat dit ook kostbaar is. Ik vind de vogeltjes altijd wel heel gezellig om even langs twee lopen." u="1"/>
        <s v="Nee" u="1"/>
        <s v="Geen fietsroute Parkstraat/Volkspark. Geen fietsers door het park omdat je dan niet meer rustig kan wandelen door het park. Park s’nachts dicht i.v.m. overlast feesten , rust voor de dieren in het park.  Dit was al een regel in het park. Graag handhaven!"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
  <r>
    <x v="0"/>
    <x v="0"/>
    <x v="0"/>
    <x v="0"/>
    <x v="0"/>
    <x v="0"/>
    <x v="0"/>
    <x v="0"/>
    <x v="0"/>
    <x v="0"/>
    <s v="Padelbaan"/>
    <x v="0"/>
    <x v="0"/>
    <x v="0"/>
    <x v="0"/>
    <m/>
    <s v="Ja"/>
  </r>
  <r>
    <x v="1"/>
    <x v="1"/>
    <x v="1"/>
    <x v="1"/>
    <x v="0"/>
    <x v="1"/>
    <x v="0"/>
    <x v="0"/>
    <x v="1"/>
    <x v="0"/>
    <s v="Basketbalfaciliteiten"/>
    <x v="0"/>
    <x v="0"/>
    <x v="0"/>
    <x v="0"/>
    <m/>
    <s v="Ja"/>
  </r>
  <r>
    <x v="1"/>
    <x v="0"/>
    <x v="2"/>
    <x v="2"/>
    <x v="0"/>
    <x v="0"/>
    <x v="0"/>
    <x v="0"/>
    <x v="0"/>
    <x v="0"/>
    <m/>
    <x v="0"/>
    <x v="0"/>
    <x v="0"/>
    <x v="0"/>
    <m/>
    <s v="Ja"/>
  </r>
  <r>
    <x v="1"/>
    <x v="2"/>
    <x v="1"/>
    <x v="2"/>
    <x v="0"/>
    <x v="1"/>
    <x v="0"/>
    <x v="0"/>
    <x v="0"/>
    <x v="0"/>
    <s v="Geen"/>
    <x v="1"/>
    <x v="1"/>
    <x v="0"/>
    <x v="0"/>
    <m/>
    <s v="Nee"/>
  </r>
  <r>
    <x v="1"/>
    <x v="1"/>
    <x v="3"/>
    <x v="3"/>
    <x v="0"/>
    <x v="1"/>
    <x v="0"/>
    <x v="0"/>
    <x v="0"/>
    <x v="0"/>
    <m/>
    <x v="0"/>
    <x v="0"/>
    <x v="0"/>
    <x v="0"/>
    <m/>
    <s v="Ja"/>
  </r>
  <r>
    <x v="2"/>
    <x v="2"/>
    <x v="2"/>
    <x v="3"/>
    <x v="0"/>
    <x v="0"/>
    <x v="0"/>
    <x v="0"/>
    <x v="0"/>
    <x v="1"/>
    <s v="midget golf zoals vroeger"/>
    <x v="0"/>
    <x v="0"/>
    <x v="0"/>
    <x v="0"/>
    <m/>
    <s v="Nee"/>
  </r>
  <r>
    <x v="0"/>
    <x v="1"/>
    <x v="0"/>
    <x v="3"/>
    <x v="0"/>
    <x v="1"/>
    <x v="0"/>
    <x v="0"/>
    <x v="0"/>
    <x v="0"/>
    <m/>
    <x v="0"/>
    <x v="1"/>
    <x v="0"/>
    <x v="0"/>
    <m/>
    <s v="Ja"/>
  </r>
  <r>
    <x v="1"/>
    <x v="2"/>
    <x v="3"/>
    <x v="0"/>
    <x v="0"/>
    <x v="1"/>
    <x v="0"/>
    <x v="1"/>
    <x v="1"/>
    <x v="0"/>
    <s v="Geen"/>
    <x v="0"/>
    <x v="1"/>
    <x v="0"/>
    <x v="0"/>
    <s v="Toilet waarvoor je moet betalen (automatisch zelfreinigend toilet zoals op sommige andere locaties ook bestaan)"/>
    <s v="Nee"/>
  </r>
  <r>
    <x v="1"/>
    <x v="1"/>
    <x v="1"/>
    <x v="4"/>
    <x v="0"/>
    <x v="1"/>
    <x v="0"/>
    <x v="1"/>
    <x v="0"/>
    <x v="0"/>
    <m/>
    <x v="0"/>
    <x v="0"/>
    <x v="0"/>
    <x v="0"/>
    <s v="Plasbuis en dixie"/>
    <s v="Nee"/>
  </r>
  <r>
    <x v="1"/>
    <x v="1"/>
    <x v="1"/>
    <x v="4"/>
    <x v="0"/>
    <x v="1"/>
    <x v="0"/>
    <x v="1"/>
    <x v="0"/>
    <x v="0"/>
    <m/>
    <x v="0"/>
    <x v="0"/>
    <x v="0"/>
    <x v="0"/>
    <s v="Meerdere eenvoudige plaszuilen en damesunit"/>
    <s v="Nee"/>
  </r>
  <r>
    <x v="1"/>
    <x v="1"/>
    <x v="1"/>
    <x v="5"/>
    <x v="0"/>
    <x v="1"/>
    <x v="1"/>
    <x v="1"/>
    <x v="0"/>
    <x v="0"/>
    <s v="Kabelbaan en halfpipe zou misschien kunnen, als er niet te veel gedoe van komt. Wel gaaf om ook de jongeren een mooie plek te geven."/>
    <x v="0"/>
    <x v="0"/>
    <x v="0"/>
    <x v="0"/>
    <s v="Hufterproof toilet zelfreinigend. Die zijn er wel. Als je eruit stapt , reinigt het toilet zichzelf. "/>
    <s v="Nee"/>
  </r>
  <r>
    <x v="1"/>
    <x v="1"/>
    <x v="1"/>
    <x v="1"/>
    <x v="0"/>
    <x v="1"/>
    <x v="0"/>
    <x v="2"/>
    <x v="2"/>
    <x v="0"/>
    <s v="Basketbal! Is er nu ook en wordt veel gebruik van gemaakt."/>
    <x v="0"/>
    <x v="0"/>
    <x v="0"/>
    <x v="0"/>
    <m/>
    <s v="Nee"/>
  </r>
  <r>
    <x v="1"/>
    <x v="0"/>
    <x v="3"/>
    <x v="0"/>
    <x v="0"/>
    <x v="0"/>
    <x v="1"/>
    <x v="1"/>
    <x v="0"/>
    <x v="0"/>
    <m/>
    <x v="0"/>
    <x v="0"/>
    <x v="0"/>
    <x v="0"/>
    <s v="Een zelfreinigend toilet dat zich na elk gebruik zelf schoonspuit (zoals in Gouda bijv.)"/>
    <s v="Ja"/>
  </r>
  <r>
    <x v="0"/>
    <x v="1"/>
    <x v="3"/>
    <x v="6"/>
    <x v="0"/>
    <x v="1"/>
    <x v="1"/>
    <x v="2"/>
    <x v="2"/>
    <x v="0"/>
    <s v="Geen"/>
    <x v="1"/>
    <x v="1"/>
    <x v="0"/>
    <x v="1"/>
    <m/>
    <s v="Nee"/>
  </r>
  <r>
    <x v="1"/>
    <x v="1"/>
    <x v="3"/>
    <x v="0"/>
    <x v="0"/>
    <x v="0"/>
    <x v="1"/>
    <x v="1"/>
    <x v="0"/>
    <x v="0"/>
    <s v="Meer voor kinderen"/>
    <x v="0"/>
    <x v="1"/>
    <x v="1"/>
    <x v="1"/>
    <m/>
    <s v="Nee"/>
  </r>
  <r>
    <x v="1"/>
    <x v="0"/>
    <x v="1"/>
    <x v="2"/>
    <x v="0"/>
    <x v="2"/>
    <x v="1"/>
    <x v="1"/>
    <x v="0"/>
    <x v="0"/>
    <s v="Voetbal "/>
    <x v="0"/>
    <x v="1"/>
    <x v="0"/>
    <x v="1"/>
    <m/>
    <s v="Ja"/>
  </r>
  <r>
    <x v="1"/>
    <x v="1"/>
    <x v="2"/>
    <x v="3"/>
    <x v="0"/>
    <x v="1"/>
    <x v="0"/>
    <x v="1"/>
    <x v="0"/>
    <x v="0"/>
    <m/>
    <x v="0"/>
    <x v="0"/>
    <x v="0"/>
    <x v="0"/>
    <s v="Mobiele toiletten voor het drukke seizoen"/>
    <s v="Nee"/>
  </r>
  <r>
    <x v="1"/>
    <x v="0"/>
    <x v="1"/>
    <x v="3"/>
    <x v="0"/>
    <x v="1"/>
    <x v="0"/>
    <x v="1"/>
    <x v="0"/>
    <x v="0"/>
    <s v="Geen."/>
    <x v="1"/>
    <x v="0"/>
    <x v="0"/>
    <x v="0"/>
    <s v="Wil wel helpen schoonmaken voor zover mijn gezondheid en agenda dat toelaten."/>
    <s v="Ja"/>
  </r>
  <r>
    <x v="1"/>
    <x v="1"/>
    <x v="1"/>
    <x v="5"/>
    <x v="0"/>
    <x v="1"/>
    <x v="0"/>
    <x v="2"/>
    <x v="2"/>
    <x v="0"/>
    <s v="Basketbal en beachvolley"/>
    <x v="0"/>
    <x v="0"/>
    <x v="0"/>
    <x v="0"/>
    <s v="Hufterproof en spuitschoon te maken"/>
    <s v="Nee"/>
  </r>
  <r>
    <x v="1"/>
    <x v="0"/>
    <x v="2"/>
    <x v="2"/>
    <x v="0"/>
    <x v="1"/>
    <x v="0"/>
    <x v="2"/>
    <x v="2"/>
    <x v="0"/>
    <m/>
    <x v="0"/>
    <x v="1"/>
    <x v="1"/>
    <x v="0"/>
    <m/>
    <s v="Nee"/>
  </r>
  <r>
    <x v="1"/>
    <x v="1"/>
    <x v="1"/>
    <x v="7"/>
    <x v="0"/>
    <x v="1"/>
    <x v="1"/>
    <x v="2"/>
    <x v="2"/>
    <x v="0"/>
    <m/>
    <x v="1"/>
    <x v="0"/>
    <x v="1"/>
    <x v="0"/>
    <s v="Betaald toiletgebruik, met de opbrengst kan dan schoonmaken en onderhoud betaald worden. Minstens 1 euro."/>
    <s v="Nee"/>
  </r>
  <r>
    <x v="1"/>
    <x v="1"/>
    <x v="2"/>
    <x v="8"/>
    <x v="0"/>
    <x v="1"/>
    <x v="0"/>
    <x v="2"/>
    <x v="2"/>
    <x v="0"/>
    <m/>
    <x v="1"/>
    <x v="0"/>
    <x v="0"/>
    <x v="0"/>
    <s v="Gehuurde voorzieningen, die regelmatig schoongemaakt/gewisseld worden."/>
    <s v="Nee"/>
  </r>
  <r>
    <x v="1"/>
    <x v="1"/>
    <x v="3"/>
    <x v="9"/>
    <x v="1"/>
    <x v="1"/>
    <x v="0"/>
    <x v="1"/>
    <x v="0"/>
    <x v="0"/>
    <s v="Wat meer fitness apparatuur"/>
    <x v="0"/>
    <x v="1"/>
    <x v="0"/>
    <x v="1"/>
    <m/>
    <s v="Nee"/>
  </r>
  <r>
    <x v="1"/>
    <x v="1"/>
    <x v="1"/>
    <x v="5"/>
    <x v="0"/>
    <x v="1"/>
    <x v="0"/>
    <x v="1"/>
    <x v="0"/>
    <x v="0"/>
    <m/>
    <x v="0"/>
    <x v="0"/>
    <x v="0"/>
    <x v="1"/>
    <m/>
    <s v="Ja"/>
  </r>
  <r>
    <x v="2"/>
    <x v="0"/>
    <x v="3"/>
    <x v="10"/>
    <x v="0"/>
    <x v="0"/>
    <x v="0"/>
    <x v="2"/>
    <x v="2"/>
    <x v="0"/>
    <m/>
    <x v="0"/>
    <x v="1"/>
    <x v="0"/>
    <x v="1"/>
    <m/>
    <s v="Nee"/>
  </r>
  <r>
    <x v="1"/>
    <x v="2"/>
    <x v="1"/>
    <x v="3"/>
    <x v="0"/>
    <x v="1"/>
    <x v="1"/>
    <x v="2"/>
    <x v="2"/>
    <x v="0"/>
    <m/>
    <x v="0"/>
    <x v="1"/>
    <x v="0"/>
    <x v="1"/>
    <m/>
    <s v="Nee"/>
  </r>
  <r>
    <x v="1"/>
    <x v="1"/>
    <x v="1"/>
    <x v="0"/>
    <x v="0"/>
    <x v="1"/>
    <x v="0"/>
    <x v="1"/>
    <x v="0"/>
    <x v="0"/>
    <m/>
    <x v="0"/>
    <x v="0"/>
    <x v="1"/>
    <x v="1"/>
    <m/>
    <s v="Ja"/>
  </r>
  <r>
    <x v="1"/>
    <x v="1"/>
    <x v="2"/>
    <x v="3"/>
    <x v="0"/>
    <x v="1"/>
    <x v="0"/>
    <x v="1"/>
    <x v="0"/>
    <x v="0"/>
    <m/>
    <x v="0"/>
    <x v="0"/>
    <x v="1"/>
    <x v="1"/>
    <m/>
    <s v="Nee"/>
  </r>
  <r>
    <x v="1"/>
    <x v="2"/>
    <x v="0"/>
    <x v="2"/>
    <x v="1"/>
    <x v="1"/>
    <x v="1"/>
    <x v="1"/>
    <x v="0"/>
    <x v="0"/>
    <m/>
    <x v="1"/>
    <x v="0"/>
    <x v="1"/>
    <x v="0"/>
    <s v="Betaalde toegang"/>
    <s v="Nee"/>
  </r>
  <r>
    <x v="0"/>
    <x v="0"/>
    <x v="0"/>
    <x v="0"/>
    <x v="0"/>
    <x v="1"/>
    <x v="0"/>
    <x v="1"/>
    <x v="0"/>
    <x v="0"/>
    <m/>
    <x v="0"/>
    <x v="0"/>
    <x v="0"/>
    <x v="0"/>
    <s v="Koppelen aan daghoreca. Zonder voorziening kunnen mensen niet lang in het Volkspark blijven. Eventueel betaald faciliteren. "/>
    <s v="Nee"/>
  </r>
  <r>
    <x v="1"/>
    <x v="1"/>
    <x v="3"/>
    <x v="4"/>
    <x v="1"/>
    <x v="1"/>
    <x v="0"/>
    <x v="1"/>
    <x v="0"/>
    <x v="0"/>
    <m/>
    <x v="1"/>
    <x v="1"/>
    <x v="0"/>
    <x v="0"/>
    <s v="Open ruimte voor sanitair (voorbeeld Hulsbeek). Goede verlichting en camera toezicht (preventief)."/>
    <s v="Ja"/>
  </r>
  <r>
    <x v="0"/>
    <x v="0"/>
    <x v="1"/>
    <x v="2"/>
    <x v="0"/>
    <x v="1"/>
    <x v="0"/>
    <x v="1"/>
    <x v="1"/>
    <x v="0"/>
    <m/>
    <x v="0"/>
    <x v="1"/>
    <x v="0"/>
    <x v="0"/>
    <s v="Zichtbare ordehandhaving en camera's "/>
    <s v="Nee"/>
  </r>
  <r>
    <x v="2"/>
    <x v="0"/>
    <x v="0"/>
    <x v="9"/>
    <x v="0"/>
    <x v="1"/>
    <x v="0"/>
    <x v="1"/>
    <x v="0"/>
    <x v="0"/>
    <m/>
    <x v="0"/>
    <x v="0"/>
    <x v="1"/>
    <x v="1"/>
    <m/>
    <s v="Nee"/>
  </r>
  <r>
    <x v="2"/>
    <x v="0"/>
    <x v="0"/>
    <x v="9"/>
    <x v="0"/>
    <x v="1"/>
    <x v="0"/>
    <x v="1"/>
    <x v="0"/>
    <x v="0"/>
    <m/>
    <x v="0"/>
    <x v="0"/>
    <x v="1"/>
    <x v="1"/>
    <m/>
    <s v="Nee"/>
  </r>
  <r>
    <x v="1"/>
    <x v="0"/>
    <x v="0"/>
    <x v="11"/>
    <x v="0"/>
    <x v="1"/>
    <x v="0"/>
    <x v="2"/>
    <x v="2"/>
    <x v="0"/>
    <m/>
    <x v="0"/>
    <x v="0"/>
    <x v="0"/>
    <x v="0"/>
    <s v="Dixie’s met warm weer plaatsen om troep in de bosjes te voorkomen"/>
    <s v="Nee"/>
  </r>
  <r>
    <x v="0"/>
    <x v="1"/>
    <x v="2"/>
    <x v="12"/>
    <x v="0"/>
    <x v="1"/>
    <x v="0"/>
    <x v="2"/>
    <x v="2"/>
    <x v="0"/>
    <s v="Uitbreiding van de sporttoestellen"/>
    <x v="1"/>
    <x v="0"/>
    <x v="1"/>
    <x v="1"/>
    <m/>
    <s v="Ja"/>
  </r>
  <r>
    <x v="1"/>
    <x v="1"/>
    <x v="1"/>
    <x v="13"/>
    <x v="0"/>
    <x v="1"/>
    <x v="1"/>
    <x v="1"/>
    <x v="0"/>
    <x v="0"/>
    <m/>
    <x v="1"/>
    <x v="0"/>
    <x v="1"/>
    <x v="0"/>
    <m/>
    <s v="Nee"/>
  </r>
  <r>
    <x v="1"/>
    <x v="3"/>
    <x v="0"/>
    <x v="2"/>
    <x v="0"/>
    <x v="1"/>
    <x v="1"/>
    <x v="1"/>
    <x v="2"/>
    <x v="1"/>
    <s v="Calisthenics park"/>
    <x v="2"/>
    <x v="0"/>
    <x v="2"/>
    <x v="0"/>
    <s v="Zorgen dat het er aantrekkelijk en schoon uitziet (pschologisch effect - mensen maken dingen die er schoon/netjes uitzien minder snel vuil). Misschien eventueel een samenwerking met horeca. "/>
    <s v="Nee"/>
  </r>
  <r>
    <x v="1"/>
    <x v="1"/>
    <x v="1"/>
    <x v="5"/>
    <x v="2"/>
    <x v="1"/>
    <x v="0"/>
    <x v="1"/>
    <x v="0"/>
    <x v="0"/>
    <m/>
    <x v="0"/>
    <x v="0"/>
    <x v="0"/>
    <x v="0"/>
    <s v="Degene die evenementen organiseert in het park,  verplichten om sanitaire voorzieningen te treffen.  Dus ook bijvoorbeeld studenten organisaties."/>
    <s v="Ja"/>
  </r>
  <r>
    <x v="1"/>
    <x v="0"/>
    <x v="2"/>
    <x v="4"/>
    <x v="0"/>
    <x v="1"/>
    <x v="0"/>
    <x v="2"/>
    <x v="2"/>
    <x v="0"/>
    <s v="Een 400 meter baan is helemaal niet nodig, kan ook naar 200 meter"/>
    <x v="0"/>
    <x v="0"/>
    <x v="1"/>
    <x v="0"/>
    <s v="Een toilet bij de parkbehheerder/ onderhoud zodat er toch enige toezicht is. Afsluitbaar en met gebruik van muntjes."/>
    <s v="Nee"/>
  </r>
  <r>
    <x v="0"/>
    <x v="0"/>
    <x v="3"/>
    <x v="7"/>
    <x v="2"/>
    <x v="1"/>
    <x v="0"/>
    <x v="1"/>
    <x v="0"/>
    <x v="0"/>
    <s v="Voetbal veldje "/>
    <x v="0"/>
    <x v="0"/>
    <x v="1"/>
    <x v="0"/>
    <s v="Betaald openbaar toilet "/>
    <s v="Ja"/>
  </r>
  <r>
    <x v="0"/>
    <x v="0"/>
    <x v="1"/>
    <x v="3"/>
    <x v="0"/>
    <x v="1"/>
    <x v="0"/>
    <x v="2"/>
    <x v="2"/>
    <x v="0"/>
    <s v="Geen"/>
    <x v="1"/>
    <x v="0"/>
    <x v="0"/>
    <x v="0"/>
    <s v="Betaalde sanitaire voorzieningen"/>
    <s v="Nee"/>
  </r>
  <r>
    <x v="0"/>
    <x v="1"/>
    <x v="1"/>
    <x v="12"/>
    <x v="0"/>
    <x v="1"/>
    <x v="0"/>
    <x v="1"/>
    <x v="0"/>
    <x v="0"/>
    <s v="Nvt"/>
    <x v="0"/>
    <x v="1"/>
    <x v="0"/>
    <x v="1"/>
    <m/>
    <s v="Ja"/>
  </r>
  <r>
    <x v="1"/>
    <x v="0"/>
    <x v="1"/>
    <x v="3"/>
    <x v="2"/>
    <x v="1"/>
    <x v="1"/>
    <x v="1"/>
    <x v="0"/>
    <x v="0"/>
    <m/>
    <x v="1"/>
    <x v="0"/>
    <x v="0"/>
    <x v="0"/>
    <s v="toezicht"/>
    <s v="Nee"/>
  </r>
  <r>
    <x v="1"/>
    <x v="1"/>
    <x v="3"/>
    <x v="4"/>
    <x v="0"/>
    <x v="1"/>
    <x v="0"/>
    <x v="2"/>
    <x v="2"/>
    <x v="0"/>
    <m/>
    <x v="0"/>
    <x v="0"/>
    <x v="0"/>
    <x v="1"/>
    <m/>
    <s v="Nee"/>
  </r>
  <r>
    <x v="1"/>
    <x v="0"/>
    <x v="1"/>
    <x v="3"/>
    <x v="2"/>
    <x v="1"/>
    <x v="0"/>
    <x v="2"/>
    <x v="2"/>
    <x v="0"/>
    <m/>
    <x v="2"/>
    <x v="0"/>
    <x v="1"/>
    <x v="1"/>
    <m/>
    <s v="Nee"/>
  </r>
  <r>
    <x v="3"/>
    <x v="0"/>
    <x v="1"/>
    <x v="14"/>
    <x v="1"/>
    <x v="1"/>
    <x v="0"/>
    <x v="1"/>
    <x v="0"/>
    <x v="1"/>
    <s v="Trimbaan als by Rutbeek"/>
    <x v="1"/>
    <x v="1"/>
    <x v="2"/>
    <x v="0"/>
    <m/>
    <s v="Ja"/>
  </r>
  <r>
    <x v="2"/>
    <x v="1"/>
    <x v="3"/>
    <x v="11"/>
    <x v="1"/>
    <x v="1"/>
    <x v="0"/>
    <x v="1"/>
    <x v="0"/>
    <x v="0"/>
    <m/>
    <x v="0"/>
    <x v="1"/>
    <x v="0"/>
    <x v="1"/>
    <m/>
    <s v="Nee"/>
  </r>
  <r>
    <x v="1"/>
    <x v="1"/>
    <x v="1"/>
    <x v="3"/>
    <x v="0"/>
    <x v="1"/>
    <x v="1"/>
    <x v="1"/>
    <x v="0"/>
    <x v="0"/>
    <m/>
    <x v="0"/>
    <x v="0"/>
    <x v="1"/>
    <x v="0"/>
    <s v="Bouw een sanitaire voorzieningen in de nabijheid van de uitbater en geef hun het beheer over de voorziening, als compensatie voor de horecavergunning. Evt. Via een korting op de huur "/>
    <s v="Ja"/>
  </r>
  <r>
    <x v="1"/>
    <x v="0"/>
    <x v="3"/>
    <x v="3"/>
    <x v="1"/>
    <x v="1"/>
    <x v="0"/>
    <x v="2"/>
    <x v="2"/>
    <x v="0"/>
    <m/>
    <x v="0"/>
    <x v="0"/>
    <x v="1"/>
    <x v="1"/>
    <m/>
    <s v="Ja"/>
  </r>
  <r>
    <x v="4"/>
    <x v="3"/>
    <x v="1"/>
    <x v="3"/>
    <x v="0"/>
    <x v="1"/>
    <x v="0"/>
    <x v="2"/>
    <x v="2"/>
    <x v="0"/>
    <m/>
    <x v="1"/>
    <x v="0"/>
    <x v="0"/>
    <x v="0"/>
    <s v="Toiletten bij restaurant/urinoirs"/>
    <s v="Nee"/>
  </r>
  <r>
    <x v="4"/>
    <x v="0"/>
    <x v="0"/>
    <x v="12"/>
    <x v="0"/>
    <x v="1"/>
    <x v="0"/>
    <x v="1"/>
    <x v="0"/>
    <x v="1"/>
    <s v="Sport toestellen, volleybal, voetbalveldje "/>
    <x v="0"/>
    <x v="1"/>
    <x v="1"/>
    <x v="1"/>
    <m/>
    <s v="Nee"/>
  </r>
  <r>
    <x v="1"/>
    <x v="0"/>
    <x v="0"/>
    <x v="14"/>
    <x v="2"/>
    <x v="1"/>
    <x v="1"/>
    <x v="1"/>
    <x v="0"/>
    <x v="1"/>
    <s v="de huidige pull up bars worden door mij en vriwnden wekelijks gebruikt. calisthenics is een goede vorm van gratis sporten voor alle leeftijden die niet naar de gym willen. deze moeten behouden worden en of uitgebreid."/>
    <x v="0"/>
    <x v="1"/>
    <x v="2"/>
    <x v="0"/>
    <s v="sanitaire voorzieningen zijn denk ik wel wenselijk, momenteel worden de bosjes aan de flat kant gebruikt hiervoor. vind ik zelf niet erg maar wellicht de bewoners daar wel. maar ik begrijp ook de extra kosten. desondanks zouden waterpunten een hele goede toevoeging zijn. "/>
    <s v="Ja"/>
  </r>
  <r>
    <x v="0"/>
    <x v="3"/>
    <x v="2"/>
    <x v="3"/>
    <x v="0"/>
    <x v="1"/>
    <x v="1"/>
    <x v="1"/>
    <x v="0"/>
    <x v="0"/>
    <m/>
    <x v="1"/>
    <x v="0"/>
    <x v="0"/>
    <x v="0"/>
    <s v="Toilet alleen toegankelijk na betaling van een klein bedrag. Hierdoor is er minder kans op vernielingen."/>
    <s v="Nee"/>
  </r>
  <r>
    <x v="3"/>
    <x v="0"/>
    <x v="3"/>
    <x v="6"/>
    <x v="0"/>
    <x v="1"/>
    <x v="0"/>
    <x v="1"/>
    <x v="0"/>
    <x v="0"/>
    <s v="Geen 400 mtr baan, laat het park gewoon het park, rustig met veel groen. "/>
    <x v="1"/>
    <x v="1"/>
    <x v="0"/>
    <x v="0"/>
    <s v="Beter een fatsoenlijk toilet dan al die onnodige extra's van 400 mtr baan et cetera. Het is een park, geen attractiepark. Toilet is basisvoorziening._x000a_Zonodig zou het park om bijv 23u kunnen sluiten als dat nodig is voor veiligheid. Of sanitair eerder sluiten."/>
    <s v="Nee"/>
  </r>
  <r>
    <x v="0"/>
    <x v="0"/>
    <x v="1"/>
    <x v="0"/>
    <x v="0"/>
    <x v="1"/>
    <x v="0"/>
    <x v="1"/>
    <x v="1"/>
    <x v="0"/>
    <m/>
    <x v="0"/>
    <x v="0"/>
    <x v="0"/>
    <x v="0"/>
    <m/>
    <s v="Nee"/>
  </r>
  <r>
    <x v="3"/>
    <x v="0"/>
    <x v="0"/>
    <x v="6"/>
    <x v="1"/>
    <x v="1"/>
    <x v="0"/>
    <x v="2"/>
    <x v="2"/>
    <x v="0"/>
    <s v="Geen"/>
    <x v="0"/>
    <x v="1"/>
    <x v="0"/>
    <x v="0"/>
    <s v="Vergelijkbare constructies aanhouden als steden zoals Berlijn en Amsterdam voor openbare toiletten "/>
    <s v="Nee"/>
  </r>
  <r>
    <x v="2"/>
    <x v="2"/>
    <x v="0"/>
    <x v="2"/>
    <x v="0"/>
    <x v="1"/>
    <x v="1"/>
    <x v="1"/>
    <x v="1"/>
    <x v="0"/>
    <s v="(beach)volleybal"/>
    <x v="0"/>
    <x v="1"/>
    <x v="2"/>
    <x v="0"/>
    <s v="Nachtslot of 's nachts betalen"/>
    <s v="Nee"/>
  </r>
  <r>
    <x v="0"/>
    <x v="1"/>
    <x v="1"/>
    <x v="7"/>
    <x v="0"/>
    <x v="1"/>
    <x v="1"/>
    <x v="1"/>
    <x v="0"/>
    <x v="0"/>
    <s v="Fitness apparaten "/>
    <x v="1"/>
    <x v="0"/>
    <x v="0"/>
    <x v="0"/>
    <s v="Betaald toilet gebruik en avonds dicht"/>
    <s v="Nee"/>
  </r>
  <r>
    <x v="3"/>
    <x v="0"/>
    <x v="0"/>
    <x v="14"/>
    <x v="1"/>
    <x v="1"/>
    <x v="0"/>
    <x v="1"/>
    <x v="0"/>
    <x v="0"/>
    <s v="Een trimbaan"/>
    <x v="0"/>
    <x v="1"/>
    <x v="0"/>
    <x v="0"/>
    <s v="Cameratoezicht "/>
    <s v="Nee"/>
  </r>
  <r>
    <x v="3"/>
    <x v="1"/>
    <x v="0"/>
    <x v="4"/>
    <x v="0"/>
    <x v="1"/>
    <x v="0"/>
    <x v="1"/>
    <x v="0"/>
    <x v="0"/>
    <m/>
    <x v="1"/>
    <x v="1"/>
    <x v="1"/>
    <x v="1"/>
    <m/>
    <s v="Nee"/>
  </r>
  <r>
    <x v="4"/>
    <x v="0"/>
    <x v="3"/>
    <x v="6"/>
    <x v="1"/>
    <x v="1"/>
    <x v="1"/>
    <x v="2"/>
    <x v="0"/>
    <x v="0"/>
    <s v="glooiend skatebaantje bv (zoals Hulsbeek)"/>
    <x v="0"/>
    <x v="1"/>
    <x v="0"/>
    <x v="0"/>
    <s v="Bij horeca. Anders goede verlichting, evt betaalde toiletten en simpele urinoirs zoals in de binnenstad."/>
    <s v="Nee"/>
  </r>
  <r>
    <x v="0"/>
    <x v="1"/>
    <x v="3"/>
    <x v="13"/>
    <x v="0"/>
    <x v="1"/>
    <x v="0"/>
    <x v="1"/>
    <x v="0"/>
    <x v="0"/>
    <m/>
    <x v="0"/>
    <x v="0"/>
    <x v="0"/>
    <x v="1"/>
    <s v="Wc graag in park "/>
    <s v="Nee"/>
  </r>
  <r>
    <x v="1"/>
    <x v="0"/>
    <x v="0"/>
    <x v="0"/>
    <x v="0"/>
    <x v="0"/>
    <x v="0"/>
    <x v="1"/>
    <x v="0"/>
    <x v="0"/>
    <s v=". "/>
    <x v="1"/>
    <x v="1"/>
    <x v="0"/>
    <x v="0"/>
    <s v="Een kleine betaling vragen voor toegang tot het sanitair"/>
    <s v="Nee"/>
  </r>
  <r>
    <x v="2"/>
    <x v="3"/>
    <x v="3"/>
    <x v="15"/>
    <x v="2"/>
    <x v="1"/>
    <x v="1"/>
    <x v="1"/>
    <x v="1"/>
    <x v="0"/>
    <m/>
    <x v="0"/>
    <x v="1"/>
    <x v="1"/>
    <x v="0"/>
    <s v="Beperkte openstelling bijvoorbeeld alleen in de zomer in het weekend en tijdens evenementen"/>
    <s v="Nee"/>
  </r>
  <r>
    <x v="2"/>
    <x v="3"/>
    <x v="1"/>
    <x v="3"/>
    <x v="0"/>
    <x v="1"/>
    <x v="0"/>
    <x v="1"/>
    <x v="0"/>
    <x v="0"/>
    <m/>
    <x v="0"/>
    <x v="1"/>
    <x v="0"/>
    <x v="1"/>
    <m/>
    <s v="Nee"/>
  </r>
  <r>
    <x v="2"/>
    <x v="1"/>
    <x v="3"/>
    <x v="0"/>
    <x v="0"/>
    <x v="1"/>
    <x v="0"/>
    <x v="1"/>
    <x v="0"/>
    <x v="0"/>
    <m/>
    <x v="0"/>
    <x v="0"/>
    <x v="0"/>
    <x v="1"/>
    <m/>
    <s v="Nee"/>
  </r>
  <r>
    <x v="0"/>
    <x v="3"/>
    <x v="1"/>
    <x v="3"/>
    <x v="0"/>
    <x v="1"/>
    <x v="0"/>
    <x v="1"/>
    <x v="0"/>
    <x v="0"/>
    <m/>
    <x v="0"/>
    <x v="0"/>
    <x v="0"/>
    <x v="0"/>
    <s v="Bixie en plaszuil plaatsen"/>
    <s v="Nee"/>
  </r>
  <r>
    <x v="1"/>
    <x v="1"/>
    <x v="2"/>
    <x v="3"/>
    <x v="0"/>
    <x v="0"/>
    <x v="0"/>
    <x v="1"/>
    <x v="0"/>
    <x v="0"/>
    <m/>
    <x v="0"/>
    <x v="0"/>
    <x v="0"/>
    <x v="0"/>
    <s v="Combinatie van permanente en tijdelijke (in zomermaanden) voorzieningen"/>
    <s v="Ja"/>
  </r>
  <r>
    <x v="1"/>
    <x v="1"/>
    <x v="1"/>
    <x v="5"/>
    <x v="0"/>
    <x v="1"/>
    <x v="0"/>
    <x v="1"/>
    <x v="0"/>
    <x v="0"/>
    <s v="Rolschaats baan "/>
    <x v="0"/>
    <x v="0"/>
    <x v="0"/>
    <x v="1"/>
    <m/>
    <s v="Nee"/>
  </r>
  <r>
    <x v="1"/>
    <x v="1"/>
    <x v="1"/>
    <x v="3"/>
    <x v="0"/>
    <x v="0"/>
    <x v="0"/>
    <x v="1"/>
    <x v="0"/>
    <x v="0"/>
    <m/>
    <x v="0"/>
    <x v="0"/>
    <x v="0"/>
    <x v="0"/>
    <m/>
    <s v="Nee"/>
  </r>
  <r>
    <x v="0"/>
    <x v="0"/>
    <x v="1"/>
    <x v="5"/>
    <x v="1"/>
    <x v="1"/>
    <x v="1"/>
    <x v="1"/>
    <x v="0"/>
    <x v="0"/>
    <s v="Balsport mogelijkheden"/>
    <x v="0"/>
    <x v="0"/>
    <x v="0"/>
    <x v="0"/>
    <s v="In de daghoreca"/>
    <s v="Nee"/>
  </r>
  <r>
    <x v="0"/>
    <x v="1"/>
    <x v="0"/>
    <x v="16"/>
    <x v="0"/>
    <x v="1"/>
    <x v="0"/>
    <x v="2"/>
    <x v="2"/>
    <x v="0"/>
    <s v="Een duidelijke plek voor fitness groepjes, nu zitten ze door het hele park en soms middenin het pad. "/>
    <x v="0"/>
    <x v="1"/>
    <x v="0"/>
    <x v="0"/>
    <s v="Betaalsysteem zoals op de Duitse snelwegen oid"/>
    <s v="Nee"/>
  </r>
  <r>
    <x v="4"/>
    <x v="0"/>
    <x v="3"/>
    <x v="7"/>
    <x v="0"/>
    <x v="1"/>
    <x v="0"/>
    <x v="2"/>
    <x v="2"/>
    <x v="0"/>
    <m/>
    <x v="0"/>
    <x v="1"/>
    <x v="0"/>
    <x v="1"/>
    <m/>
    <s v="Nee"/>
  </r>
  <r>
    <x v="5"/>
    <x v="1"/>
    <x v="1"/>
    <x v="3"/>
    <x v="0"/>
    <x v="1"/>
    <x v="0"/>
    <x v="1"/>
    <x v="0"/>
    <x v="0"/>
    <m/>
    <x v="0"/>
    <x v="0"/>
    <x v="1"/>
    <x v="1"/>
    <m/>
    <s v="Nee"/>
  </r>
  <r>
    <x v="2"/>
    <x v="0"/>
    <x v="0"/>
    <x v="17"/>
    <x v="0"/>
    <x v="1"/>
    <x v="0"/>
    <x v="2"/>
    <x v="2"/>
    <x v="1"/>
    <s v="Meer faciliteiten voor volwassenen die trainen met hun lichaamsgewicht, vergroting van het stukje naast de tennisbaan (klimrekken) "/>
    <x v="0"/>
    <x v="1"/>
    <x v="1"/>
    <x v="1"/>
    <m/>
    <s v="Nee"/>
  </r>
  <r>
    <x v="0"/>
    <x v="0"/>
    <x v="0"/>
    <x v="18"/>
    <x v="0"/>
    <x v="1"/>
    <x v="0"/>
    <x v="2"/>
    <x v="2"/>
    <x v="0"/>
    <s v="Drinkwaterfonteintjes/tappunten"/>
    <x v="1"/>
    <x v="1"/>
    <x v="0"/>
    <x v="1"/>
    <m/>
    <s v="Nee"/>
  </r>
  <r>
    <x v="4"/>
    <x v="1"/>
    <x v="3"/>
    <x v="13"/>
    <x v="0"/>
    <x v="1"/>
    <x v="1"/>
    <x v="1"/>
    <x v="0"/>
    <x v="0"/>
    <m/>
    <x v="0"/>
    <x v="1"/>
    <x v="0"/>
    <x v="0"/>
    <s v="Sanitaire mogelijkheden aanbieden bij de daghoreca "/>
    <s v="Nee"/>
  </r>
  <r>
    <x v="1"/>
    <x v="1"/>
    <x v="0"/>
    <x v="19"/>
    <x v="0"/>
    <x v="0"/>
    <x v="1"/>
    <x v="1"/>
    <x v="0"/>
    <x v="0"/>
    <m/>
    <x v="1"/>
    <x v="0"/>
    <x v="0"/>
    <x v="1"/>
    <m/>
    <s v="Nee"/>
  </r>
  <r>
    <x v="3"/>
    <x v="0"/>
    <x v="3"/>
    <x v="4"/>
    <x v="2"/>
    <x v="1"/>
    <x v="0"/>
    <x v="2"/>
    <x v="2"/>
    <x v="0"/>
    <s v="Meer fitnessapparaten"/>
    <x v="0"/>
    <x v="1"/>
    <x v="1"/>
    <x v="0"/>
    <s v="Camera"/>
    <s v="Nee"/>
  </r>
  <r>
    <x v="1"/>
    <x v="1"/>
    <x v="1"/>
    <x v="13"/>
    <x v="0"/>
    <x v="1"/>
    <x v="1"/>
    <x v="1"/>
    <x v="0"/>
    <x v="0"/>
    <m/>
    <x v="1"/>
    <x v="0"/>
    <x v="1"/>
    <x v="0"/>
    <s v="Bij introductiedagen van scholen en festiviteiten extra mobiele toiletten plaatsen door de organiserende partij."/>
    <s v="Nee"/>
  </r>
  <r>
    <x v="2"/>
    <x v="2"/>
    <x v="1"/>
    <x v="15"/>
    <x v="2"/>
    <x v="1"/>
    <x v="0"/>
    <x v="1"/>
    <x v="0"/>
    <x v="0"/>
    <m/>
    <x v="0"/>
    <x v="0"/>
    <x v="0"/>
    <x v="0"/>
    <m/>
    <s v="Ja"/>
  </r>
  <r>
    <x v="1"/>
    <x v="1"/>
    <x v="3"/>
    <x v="13"/>
    <x v="0"/>
    <x v="1"/>
    <x v="0"/>
    <x v="1"/>
    <x v="0"/>
    <x v="0"/>
    <m/>
    <x v="0"/>
    <x v="0"/>
    <x v="1"/>
    <x v="1"/>
    <m/>
    <s v="Nee"/>
  </r>
  <r>
    <x v="2"/>
    <x v="2"/>
    <x v="3"/>
    <x v="3"/>
    <x v="0"/>
    <x v="1"/>
    <x v="0"/>
    <x v="1"/>
    <x v="0"/>
    <x v="0"/>
    <m/>
    <x v="0"/>
    <x v="0"/>
    <x v="1"/>
    <x v="1"/>
    <m/>
    <s v="Nee"/>
  </r>
  <r>
    <x v="2"/>
    <x v="1"/>
    <x v="0"/>
    <x v="7"/>
    <x v="0"/>
    <x v="1"/>
    <x v="0"/>
    <x v="1"/>
    <x v="0"/>
    <x v="0"/>
    <m/>
    <x v="0"/>
    <x v="1"/>
    <x v="0"/>
    <x v="0"/>
    <s v="Sluiting in wintermaanden "/>
    <s v="Ja"/>
  </r>
  <r>
    <x v="1"/>
    <x v="1"/>
    <x v="3"/>
    <x v="13"/>
    <x v="0"/>
    <x v="1"/>
    <x v="0"/>
    <x v="1"/>
    <x v="0"/>
    <x v="0"/>
    <m/>
    <x v="1"/>
    <x v="1"/>
    <x v="0"/>
    <x v="0"/>
    <m/>
    <m/>
  </r>
  <r>
    <x v="1"/>
    <x v="1"/>
    <x v="3"/>
    <x v="9"/>
    <x v="0"/>
    <x v="1"/>
    <x v="0"/>
    <x v="1"/>
    <x v="0"/>
    <x v="0"/>
    <m/>
    <x v="1"/>
    <x v="1"/>
    <x v="0"/>
    <x v="1"/>
    <m/>
    <s v="Nee"/>
  </r>
  <r>
    <x v="1"/>
    <x v="1"/>
    <x v="0"/>
    <x v="0"/>
    <x v="0"/>
    <x v="0"/>
    <x v="0"/>
    <x v="1"/>
    <x v="0"/>
    <x v="0"/>
    <m/>
    <x v="1"/>
    <x v="0"/>
    <x v="0"/>
    <x v="1"/>
    <m/>
    <s v="Nee"/>
  </r>
  <r>
    <x v="1"/>
    <x v="0"/>
    <x v="3"/>
    <x v="14"/>
    <x v="0"/>
    <x v="1"/>
    <x v="1"/>
    <x v="1"/>
    <x v="0"/>
    <x v="0"/>
    <s v="Geen"/>
    <x v="0"/>
    <x v="0"/>
    <x v="1"/>
    <x v="1"/>
    <s v="Kunnen we de 2 horeca punten niet &quot;verplichten&quot; hun sanitaire voorzieningen open te stellen voor algemeen gebruik?"/>
    <s v="Nee"/>
  </r>
  <r>
    <x v="1"/>
    <x v="0"/>
    <x v="3"/>
    <x v="0"/>
    <x v="2"/>
    <x v="1"/>
    <x v="0"/>
    <x v="0"/>
    <x v="2"/>
    <x v="0"/>
    <m/>
    <x v="0"/>
    <x v="0"/>
    <x v="2"/>
    <x v="2"/>
    <m/>
    <m/>
  </r>
  <r>
    <x v="1"/>
    <x v="1"/>
    <x v="3"/>
    <x v="0"/>
    <x v="0"/>
    <x v="0"/>
    <x v="0"/>
    <x v="1"/>
    <x v="0"/>
    <x v="1"/>
    <s v="Een yurt of andere tent voor binnen yoga "/>
    <x v="1"/>
    <x v="0"/>
    <x v="0"/>
    <x v="0"/>
    <s v="‘s nachts park dicht, 24/7 camera bewaking, blauw licht ivm drugs, zie A’dam, daar werkt het ook. "/>
    <s v="Nee"/>
  </r>
  <r>
    <x v="2"/>
    <x v="1"/>
    <x v="1"/>
    <x v="6"/>
    <x v="0"/>
    <x v="1"/>
    <x v="0"/>
    <x v="1"/>
    <x v="0"/>
    <x v="0"/>
    <s v="Enkele fitnessapparaten, een levensgroot schaakspel"/>
    <x v="0"/>
    <x v="1"/>
    <x v="0"/>
    <x v="0"/>
    <s v="Bij de daghoeeca en bij Loetje mogelijkheden creeëren "/>
    <s v="Ja"/>
  </r>
  <r>
    <x v="0"/>
    <x v="1"/>
    <x v="3"/>
    <x v="0"/>
    <x v="0"/>
    <x v="0"/>
    <x v="1"/>
    <x v="1"/>
    <x v="0"/>
    <x v="0"/>
    <s v="Er wordt best veel gebasketbald op dat lelijke stuk beton. Een nieuwe combi basketball/voetbal kooi "/>
    <x v="0"/>
    <x v="1"/>
    <x v="0"/>
    <x v="0"/>
    <s v="Plaszuil voor mannen is goedkoop en veilig. Voor vrouwen moet er een betaald openbaar toilet zijn. Nu is het bosje achter de bestaande toiletten één groot openbaar toilet "/>
    <s v="Nee"/>
  </r>
  <r>
    <x v="1"/>
    <x v="0"/>
    <x v="2"/>
    <x v="3"/>
    <x v="0"/>
    <x v="0"/>
    <x v="0"/>
    <x v="2"/>
    <x v="2"/>
    <x v="1"/>
    <s v="?"/>
    <x v="0"/>
    <x v="0"/>
    <x v="0"/>
    <x v="0"/>
    <m/>
    <s v="Nee"/>
  </r>
  <r>
    <x v="1"/>
    <x v="0"/>
    <x v="1"/>
    <x v="3"/>
    <x v="0"/>
    <x v="0"/>
    <x v="0"/>
    <x v="2"/>
    <x v="2"/>
    <x v="0"/>
    <m/>
    <x v="0"/>
    <x v="0"/>
    <x v="0"/>
    <x v="0"/>
    <s v="Geen idee. Maar er moet wel iets komen, anders gaat men in de bosjes poepen. "/>
    <s v="Nee"/>
  </r>
  <r>
    <x v="2"/>
    <x v="1"/>
    <x v="2"/>
    <x v="20"/>
    <x v="1"/>
    <x v="1"/>
    <x v="1"/>
    <x v="1"/>
    <x v="0"/>
    <x v="0"/>
    <m/>
    <x v="0"/>
    <x v="1"/>
    <x v="0"/>
    <x v="0"/>
    <s v="Vandalisme bestendige toiletten"/>
    <s v="Ja"/>
  </r>
  <r>
    <x v="3"/>
    <x v="1"/>
    <x v="1"/>
    <x v="13"/>
    <x v="0"/>
    <x v="0"/>
    <x v="0"/>
    <x v="2"/>
    <x v="2"/>
    <x v="0"/>
    <m/>
    <x v="1"/>
    <x v="1"/>
    <x v="0"/>
    <x v="1"/>
    <m/>
    <s v="Nee"/>
  </r>
  <r>
    <x v="2"/>
    <x v="0"/>
    <x v="1"/>
    <x v="6"/>
    <x v="0"/>
    <x v="0"/>
    <x v="0"/>
    <x v="2"/>
    <x v="1"/>
    <x v="1"/>
    <s v="De 400 meter baan is een slecht idee"/>
    <x v="0"/>
    <x v="1"/>
    <x v="2"/>
    <x v="1"/>
    <m/>
    <m/>
  </r>
  <r>
    <x v="1"/>
    <x v="2"/>
    <x v="3"/>
    <x v="0"/>
    <x v="1"/>
    <x v="1"/>
    <x v="0"/>
    <x v="1"/>
    <x v="0"/>
    <x v="0"/>
    <m/>
    <x v="0"/>
    <x v="1"/>
    <x v="1"/>
    <x v="0"/>
    <s v="Wel voor wc's zorgen "/>
    <s v="Ja"/>
  </r>
  <r>
    <x v="1"/>
    <x v="1"/>
    <x v="1"/>
    <x v="7"/>
    <x v="0"/>
    <x v="0"/>
    <x v="0"/>
    <x v="1"/>
    <x v="0"/>
    <x v="1"/>
    <s v="Een groot afgeschermd hondenveld met een hindernisbaan."/>
    <x v="0"/>
    <x v="0"/>
    <x v="0"/>
    <x v="0"/>
    <s v="Om toegang te krijgen dient men een muntje te gebruiken."/>
    <s v="Nee"/>
  </r>
  <r>
    <x v="2"/>
    <x v="0"/>
    <x v="0"/>
    <x v="2"/>
    <x v="0"/>
    <x v="1"/>
    <x v="0"/>
    <x v="1"/>
    <x v="0"/>
    <x v="0"/>
    <m/>
    <x v="0"/>
    <x v="1"/>
    <x v="0"/>
    <x v="0"/>
    <m/>
    <s v="Nee"/>
  </r>
  <r>
    <x v="2"/>
    <x v="1"/>
    <x v="3"/>
    <x v="5"/>
    <x v="1"/>
    <x v="1"/>
    <x v="0"/>
    <x v="1"/>
    <x v="0"/>
    <x v="0"/>
    <m/>
    <x v="0"/>
    <x v="1"/>
    <x v="0"/>
    <x v="1"/>
    <m/>
    <s v="Ja"/>
  </r>
  <r>
    <x v="1"/>
    <x v="1"/>
    <x v="1"/>
    <x v="20"/>
    <x v="0"/>
    <x v="1"/>
    <x v="0"/>
    <x v="2"/>
    <x v="2"/>
    <x v="0"/>
    <s v="GEEN!"/>
    <x v="1"/>
    <x v="0"/>
    <x v="0"/>
    <x v="0"/>
    <s v="Openbare beveiligde/ onderhouden toiletten"/>
    <s v="Nee"/>
  </r>
  <r>
    <x v="2"/>
    <x v="2"/>
    <x v="1"/>
    <x v="3"/>
    <x v="0"/>
    <x v="1"/>
    <x v="0"/>
    <x v="2"/>
    <x v="2"/>
    <x v="0"/>
    <s v="Geen"/>
    <x v="1"/>
    <x v="1"/>
    <x v="0"/>
    <x v="1"/>
    <m/>
    <s v="Ja"/>
  </r>
  <r>
    <x v="2"/>
    <x v="2"/>
    <x v="1"/>
    <x v="3"/>
    <x v="0"/>
    <x v="1"/>
    <x v="1"/>
    <x v="2"/>
    <x v="2"/>
    <x v="0"/>
    <m/>
    <x v="1"/>
    <x v="0"/>
    <x v="1"/>
    <x v="1"/>
    <m/>
    <s v="Nee"/>
  </r>
  <r>
    <x v="3"/>
    <x v="1"/>
    <x v="1"/>
    <x v="1"/>
    <x v="0"/>
    <x v="1"/>
    <x v="0"/>
    <x v="1"/>
    <x v="0"/>
    <x v="0"/>
    <m/>
    <x v="0"/>
    <x v="0"/>
    <x v="0"/>
    <x v="1"/>
    <m/>
    <s v="Nee"/>
  </r>
  <r>
    <x v="0"/>
    <x v="0"/>
    <x v="1"/>
    <x v="3"/>
    <x v="0"/>
    <x v="1"/>
    <x v="0"/>
    <x v="2"/>
    <x v="2"/>
    <x v="0"/>
    <s v="Volleybalnet"/>
    <x v="1"/>
    <x v="0"/>
    <x v="0"/>
    <x v="1"/>
    <m/>
    <s v="Nee"/>
  </r>
  <r>
    <x v="2"/>
    <x v="2"/>
    <x v="3"/>
    <x v="21"/>
    <x v="0"/>
    <x v="0"/>
    <x v="0"/>
    <x v="1"/>
    <x v="1"/>
    <x v="1"/>
    <s v="Jeu de boules baan, voetbalveldje, baskbet met netje, volleybalveld en zoals er al staat een grote speeltuin"/>
    <x v="0"/>
    <x v="0"/>
    <x v="0"/>
    <x v="1"/>
    <m/>
    <s v="Nee"/>
  </r>
  <r>
    <x v="2"/>
    <x v="3"/>
    <x v="1"/>
    <x v="3"/>
    <x v="0"/>
    <x v="1"/>
    <x v="1"/>
    <x v="1"/>
    <x v="1"/>
    <x v="0"/>
    <s v="Toestellen om oefeningen op te doen. Net zoiets als op het ruthbeek"/>
    <x v="0"/>
    <x v="1"/>
    <x v="1"/>
    <x v="0"/>
    <s v="Aan de buitenzijde van het park goed in het zicht van de straat. B.v stadmatenstraat._x000a_In kombinatie met dag horeca en avonds afsluiten."/>
    <s v="Ja"/>
  </r>
  <r>
    <x v="2"/>
    <x v="0"/>
    <x v="0"/>
    <x v="3"/>
    <x v="1"/>
    <x v="1"/>
    <x v="0"/>
    <x v="2"/>
    <x v="2"/>
    <x v="0"/>
    <m/>
    <x v="0"/>
    <x v="1"/>
    <x v="0"/>
    <x v="1"/>
    <m/>
    <s v="Nee"/>
  </r>
  <r>
    <x v="5"/>
    <x v="4"/>
    <x v="4"/>
    <x v="22"/>
    <x v="3"/>
    <x v="2"/>
    <x v="2"/>
    <x v="0"/>
    <x v="2"/>
    <x v="2"/>
    <m/>
    <x v="2"/>
    <x v="2"/>
    <x v="2"/>
    <x v="2"/>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2">
  <r>
    <s v="051-100m"/>
    <s v="Minimaal 1 keer per week"/>
    <s v="15-35"/>
    <x v="0"/>
    <x v="0"/>
    <s v="Nee"/>
    <s v="Nee"/>
    <m/>
    <s v="Ja"/>
    <s v="Ja"/>
    <s v="Padelbaan"/>
    <s v="Ja"/>
    <s v="Ja"/>
    <s v="Ja"/>
    <s v="Ja"/>
    <m/>
    <s v="Ja"/>
  </r>
  <r>
    <s v="051-100m"/>
    <s v="Minimaal 1 keer per week"/>
    <s v="15-35"/>
    <x v="1"/>
    <x v="0"/>
    <s v="Nee"/>
    <s v="Nee"/>
    <m/>
    <s v="Ja"/>
    <s v="Ja"/>
    <s v="Padelbaan"/>
    <s v="Ja"/>
    <s v="Ja"/>
    <s v="Ja"/>
    <s v="Ja"/>
    <m/>
    <s v="Ja"/>
  </r>
  <r>
    <s v="051-100m"/>
    <s v="Minimaal 1 keer per week"/>
    <s v="15-35"/>
    <x v="2"/>
    <x v="0"/>
    <s v="Nee"/>
    <s v="Nee"/>
    <m/>
    <s v="Ja"/>
    <s v="Ja"/>
    <s v="Padelbaan"/>
    <s v="Ja"/>
    <s v="Ja"/>
    <s v="Ja"/>
    <s v="Ja"/>
    <m/>
    <s v="Ja"/>
  </r>
  <r>
    <s v="0 - 50m"/>
    <s v="Elke dag"/>
    <s v="51-70"/>
    <x v="3"/>
    <x v="0"/>
    <s v="Ja"/>
    <s v="Nee"/>
    <m/>
    <s v="Nee"/>
    <s v="Ja"/>
    <s v="Basketbalfaciliteiten"/>
    <s v="Ja"/>
    <s v="Ja"/>
    <s v="Ja"/>
    <s v="Ja"/>
    <m/>
    <s v="Ja"/>
  </r>
  <r>
    <s v="0 - 50m"/>
    <s v="Elke dag"/>
    <s v="51-70"/>
    <x v="0"/>
    <x v="0"/>
    <s v="Ja"/>
    <s v="Nee"/>
    <m/>
    <s v="Nee"/>
    <s v="Ja"/>
    <s v="Basketbalfaciliteiten"/>
    <s v="Ja"/>
    <s v="Ja"/>
    <s v="Ja"/>
    <s v="Ja"/>
    <m/>
    <s v="Ja"/>
  </r>
  <r>
    <s v="0 - 50m"/>
    <s v="Elke dag"/>
    <s v="51-70"/>
    <x v="1"/>
    <x v="0"/>
    <s v="Ja"/>
    <s v="Nee"/>
    <m/>
    <s v="Nee"/>
    <s v="Ja"/>
    <s v="Basketbalfaciliteiten"/>
    <s v="Ja"/>
    <s v="Ja"/>
    <s v="Ja"/>
    <s v="Ja"/>
    <m/>
    <s v="Ja"/>
  </r>
  <r>
    <s v="0 - 50m"/>
    <s v="Minimaal 1 keer per week"/>
    <s v="70+"/>
    <x v="1"/>
    <x v="0"/>
    <s v="Nee"/>
    <s v="Nee"/>
    <m/>
    <s v="Ja"/>
    <s v="Ja"/>
    <m/>
    <s v="Ja"/>
    <s v="Ja"/>
    <s v="Ja"/>
    <s v="Ja"/>
    <m/>
    <s v="Ja"/>
  </r>
  <r>
    <s v="0 - 50m"/>
    <s v="Minimaal 1 keer per week"/>
    <s v="70+"/>
    <x v="2"/>
    <x v="0"/>
    <s v="Nee"/>
    <s v="Nee"/>
    <m/>
    <s v="Ja"/>
    <s v="Ja"/>
    <m/>
    <s v="Ja"/>
    <s v="Ja"/>
    <s v="Ja"/>
    <s v="Ja"/>
    <m/>
    <s v="Ja"/>
  </r>
  <r>
    <s v="0 - 50m"/>
    <s v="Een paar keer per maand"/>
    <s v="51-70"/>
    <x v="1"/>
    <x v="0"/>
    <s v="Ja"/>
    <s v="Nee"/>
    <m/>
    <s v="Ja"/>
    <s v="Ja"/>
    <s v="Geen"/>
    <s v="Nee"/>
    <s v="Nee"/>
    <s v="Ja"/>
    <s v="Ja"/>
    <m/>
    <s v="Nee"/>
  </r>
  <r>
    <s v="0 - 50m"/>
    <s v="Een paar keer per maand"/>
    <s v="51-70"/>
    <x v="2"/>
    <x v="0"/>
    <s v="Ja"/>
    <s v="Nee"/>
    <m/>
    <s v="Ja"/>
    <s v="Ja"/>
    <s v="Geen"/>
    <s v="Nee"/>
    <s v="Nee"/>
    <s v="Ja"/>
    <s v="Ja"/>
    <m/>
    <s v="Nee"/>
  </r>
  <r>
    <s v="0 - 50m"/>
    <s v="Elke dag"/>
    <s v="36-50"/>
    <x v="1"/>
    <x v="0"/>
    <s v="Ja"/>
    <s v="Nee"/>
    <m/>
    <s v="Ja"/>
    <s v="Ja"/>
    <m/>
    <s v="Ja"/>
    <s v="Ja"/>
    <s v="Ja"/>
    <s v="Ja"/>
    <m/>
    <s v="Ja"/>
  </r>
  <r>
    <s v="verder dan 200 meter"/>
    <s v="Een paar keer per maand"/>
    <s v="70+"/>
    <x v="1"/>
    <x v="0"/>
    <s v="Nee"/>
    <s v="Nee"/>
    <m/>
    <s v="Ja"/>
    <s v="Nee"/>
    <s v="midget golf zoals vroeger"/>
    <s v="Ja"/>
    <s v="Ja"/>
    <s v="Ja"/>
    <s v="Ja"/>
    <m/>
    <s v="Nee"/>
  </r>
  <r>
    <s v="051-100m"/>
    <s v="Elke dag"/>
    <s v="15-35"/>
    <x v="1"/>
    <x v="0"/>
    <s v="Ja"/>
    <s v="Nee"/>
    <m/>
    <s v="Ja"/>
    <s v="Ja"/>
    <m/>
    <s v="Ja"/>
    <s v="Nee"/>
    <s v="Ja"/>
    <s v="Ja"/>
    <m/>
    <s v="Ja"/>
  </r>
  <r>
    <s v="0 - 50m"/>
    <s v="Een paar keer per maand"/>
    <s v="36-50"/>
    <x v="0"/>
    <x v="0"/>
    <s v="Ja"/>
    <s v="Nee"/>
    <s v="Ja"/>
    <s v="Nee"/>
    <s v="Ja"/>
    <s v="Geen"/>
    <s v="Ja"/>
    <s v="Nee"/>
    <s v="Ja"/>
    <s v="Ja"/>
    <s v="Toilet waarvoor je moet betalen (automatisch zelfreinigend toilet zoals op sommige andere locaties ook bestaan)"/>
    <s v="Nee"/>
  </r>
  <r>
    <s v="0 - 50m"/>
    <s v="Een paar keer per maand"/>
    <s v="36-50"/>
    <x v="1"/>
    <x v="0"/>
    <s v="Ja"/>
    <s v="Nee"/>
    <s v="Ja"/>
    <s v="Nee"/>
    <s v="Ja"/>
    <s v="Geen"/>
    <s v="Ja"/>
    <s v="Nee"/>
    <s v="Ja"/>
    <s v="Ja"/>
    <s v="Toilet waarvoor je moet betalen (automatisch zelfreinigend toilet zoals op sommige andere locaties ook bestaan)"/>
    <s v="Nee"/>
  </r>
  <r>
    <s v="0 - 50m"/>
    <s v="Een paar keer per maand"/>
    <s v="36-50"/>
    <x v="2"/>
    <x v="0"/>
    <s v="Ja"/>
    <s v="Nee"/>
    <s v="Ja"/>
    <s v="Nee"/>
    <s v="Ja"/>
    <s v="Geen"/>
    <s v="Ja"/>
    <s v="Nee"/>
    <s v="Ja"/>
    <s v="Ja"/>
    <s v="Toilet waarvoor je moet betalen (automatisch zelfreinigend toilet zoals op sommige andere locaties ook bestaan)"/>
    <s v="Nee"/>
  </r>
  <r>
    <s v="0 - 50m"/>
    <s v="Elke dag"/>
    <s v="51-70"/>
    <x v="0"/>
    <x v="0"/>
    <s v="Ja"/>
    <s v="Nee"/>
    <s v="Ja"/>
    <s v="Ja"/>
    <s v="Ja"/>
    <m/>
    <s v="Ja"/>
    <s v="Ja"/>
    <s v="Ja"/>
    <s v="Ja"/>
    <s v="Plasbuis en dixie"/>
    <s v="Nee"/>
  </r>
  <r>
    <s v="0 - 50m"/>
    <s v="Elke dag"/>
    <s v="51-70"/>
    <x v="1"/>
    <x v="0"/>
    <s v="Ja"/>
    <s v="Nee"/>
    <s v="Ja"/>
    <s v="Ja"/>
    <s v="Ja"/>
    <m/>
    <s v="Ja"/>
    <s v="Ja"/>
    <s v="Ja"/>
    <s v="Ja"/>
    <s v="Plasbuis en dixie"/>
    <s v="Nee"/>
  </r>
  <r>
    <s v="0 - 50m"/>
    <s v="Elke dag"/>
    <s v="51-70"/>
    <x v="0"/>
    <x v="0"/>
    <s v="Ja"/>
    <s v="Nee"/>
    <s v="Ja"/>
    <s v="Ja"/>
    <s v="Ja"/>
    <m/>
    <s v="Ja"/>
    <s v="Ja"/>
    <s v="Ja"/>
    <s v="Ja"/>
    <s v="Meerdere eenvoudige plaszuilen en damesunit"/>
    <s v="Nee"/>
  </r>
  <r>
    <s v="0 - 50m"/>
    <s v="Elke dag"/>
    <s v="51-70"/>
    <x v="1"/>
    <x v="0"/>
    <s v="Ja"/>
    <s v="Nee"/>
    <s v="Ja"/>
    <s v="Ja"/>
    <s v="Ja"/>
    <m/>
    <s v="Ja"/>
    <s v="Ja"/>
    <s v="Ja"/>
    <s v="Ja"/>
    <s v="Meerdere eenvoudige plaszuilen en damesunit"/>
    <s v="Nee"/>
  </r>
  <r>
    <s v="0 - 50m"/>
    <s v="Elke dag"/>
    <s v="51-70"/>
    <x v="3"/>
    <x v="0"/>
    <s v="Ja"/>
    <s v="Ja"/>
    <s v="Ja"/>
    <s v="Ja"/>
    <s v="Ja"/>
    <s v="Kabelbaan en halfpipe zou misschien kunnen, als er niet te veel gedoe van komt. Wel gaaf om ook de jongeren een mooie plek te geven."/>
    <s v="Ja"/>
    <s v="Ja"/>
    <s v="Ja"/>
    <s v="Ja"/>
    <s v="Hufterproof toilet zelfreinigend. Die zijn er wel. Als je eruit stapt , reinigt het toilet zichzelf. "/>
    <s v="Nee"/>
  </r>
  <r>
    <s v="0 - 50m"/>
    <s v="Elke dag"/>
    <s v="51-70"/>
    <x v="1"/>
    <x v="0"/>
    <s v="Ja"/>
    <s v="Ja"/>
    <s v="Ja"/>
    <s v="Ja"/>
    <s v="Ja"/>
    <s v="Kabelbaan en halfpipe zou misschien kunnen, als er niet te veel gedoe van komt. Wel gaaf om ook de jongeren een mooie plek te geven."/>
    <s v="Ja"/>
    <s v="Ja"/>
    <s v="Ja"/>
    <s v="Ja"/>
    <s v="Hufterproof toilet zelfreinigend. Die zijn er wel. Als je eruit stapt , reinigt het toilet zichzelf. "/>
    <s v="Nee"/>
  </r>
  <r>
    <s v="0 - 50m"/>
    <s v="Elke dag"/>
    <s v="51-70"/>
    <x v="2"/>
    <x v="0"/>
    <s v="Ja"/>
    <s v="Ja"/>
    <s v="Ja"/>
    <s v="Ja"/>
    <s v="Ja"/>
    <s v="Kabelbaan en halfpipe zou misschien kunnen, als er niet te veel gedoe van komt. Wel gaaf om ook de jongeren een mooie plek te geven."/>
    <s v="Ja"/>
    <s v="Ja"/>
    <s v="Ja"/>
    <s v="Ja"/>
    <s v="Hufterproof toilet zelfreinigend. Die zijn er wel. Als je eruit stapt , reinigt het toilet zichzelf. "/>
    <s v="Nee"/>
  </r>
  <r>
    <s v="0 - 50m"/>
    <s v="Elke dag"/>
    <s v="51-70"/>
    <x v="3"/>
    <x v="0"/>
    <s v="Ja"/>
    <s v="Nee"/>
    <s v="Nee"/>
    <m/>
    <s v="Ja"/>
    <s v="Basketbal! Is er nu ook en wordt veel gebruik van gemaakt."/>
    <s v="Ja"/>
    <s v="Ja"/>
    <s v="Ja"/>
    <s v="Ja"/>
    <m/>
    <s v="Nee"/>
  </r>
  <r>
    <s v="0 - 50m"/>
    <s v="Elke dag"/>
    <s v="51-70"/>
    <x v="0"/>
    <x v="0"/>
    <s v="Ja"/>
    <s v="Nee"/>
    <s v="Nee"/>
    <m/>
    <s v="Ja"/>
    <s v="Basketbal! Is er nu ook en wordt veel gebruik van gemaakt."/>
    <s v="Ja"/>
    <s v="Ja"/>
    <s v="Ja"/>
    <s v="Ja"/>
    <m/>
    <s v="Nee"/>
  </r>
  <r>
    <s v="0 - 50m"/>
    <s v="Elke dag"/>
    <s v="51-70"/>
    <x v="1"/>
    <x v="0"/>
    <s v="Ja"/>
    <s v="Nee"/>
    <s v="Nee"/>
    <m/>
    <s v="Ja"/>
    <s v="Basketbal! Is er nu ook en wordt veel gebruik van gemaakt."/>
    <s v="Ja"/>
    <s v="Ja"/>
    <s v="Ja"/>
    <s v="Ja"/>
    <m/>
    <s v="Nee"/>
  </r>
  <r>
    <s v="0 - 50m"/>
    <s v="Minimaal 1 keer per week"/>
    <s v="36-50"/>
    <x v="0"/>
    <x v="0"/>
    <s v="Nee"/>
    <s v="Ja"/>
    <s v="Ja"/>
    <s v="Ja"/>
    <s v="Ja"/>
    <m/>
    <s v="Ja"/>
    <s v="Ja"/>
    <s v="Ja"/>
    <s v="Ja"/>
    <s v="Een zelfreinigend toilet dat zich na elk gebruik zelf schoonspuit (zoals in Gouda bijv.)"/>
    <s v="Ja"/>
  </r>
  <r>
    <s v="0 - 50m"/>
    <s v="Minimaal 1 keer per week"/>
    <s v="36-50"/>
    <x v="1"/>
    <x v="0"/>
    <s v="Nee"/>
    <s v="Ja"/>
    <s v="Ja"/>
    <s v="Ja"/>
    <s v="Ja"/>
    <m/>
    <s v="Ja"/>
    <s v="Ja"/>
    <s v="Ja"/>
    <s v="Ja"/>
    <s v="Een zelfreinigend toilet dat zich na elk gebruik zelf schoonspuit (zoals in Gouda bijv.)"/>
    <s v="Ja"/>
  </r>
  <r>
    <s v="0 - 50m"/>
    <s v="Minimaal 1 keer per week"/>
    <s v="36-50"/>
    <x v="2"/>
    <x v="0"/>
    <s v="Nee"/>
    <s v="Ja"/>
    <s v="Ja"/>
    <s v="Ja"/>
    <s v="Ja"/>
    <m/>
    <s v="Ja"/>
    <s v="Ja"/>
    <s v="Ja"/>
    <s v="Ja"/>
    <s v="Een zelfreinigend toilet dat zich na elk gebruik zelf schoonspuit (zoals in Gouda bijv.)"/>
    <s v="Ja"/>
  </r>
  <r>
    <s v="051-100m"/>
    <s v="Elke dag"/>
    <s v="36-50"/>
    <x v="4"/>
    <x v="0"/>
    <s v="Ja"/>
    <s v="Ja"/>
    <s v="Nee"/>
    <m/>
    <s v="Ja"/>
    <s v="Geen"/>
    <s v="Nee"/>
    <s v="Nee"/>
    <s v="Ja"/>
    <s v="Nee"/>
    <m/>
    <s v="Nee"/>
  </r>
  <r>
    <s v="051-100m"/>
    <s v="Elke dag"/>
    <s v="36-50"/>
    <x v="0"/>
    <x v="0"/>
    <s v="Ja"/>
    <s v="Ja"/>
    <s v="Nee"/>
    <m/>
    <s v="Ja"/>
    <s v="Geen"/>
    <s v="Nee"/>
    <s v="Nee"/>
    <s v="Ja"/>
    <s v="Nee"/>
    <m/>
    <s v="Nee"/>
  </r>
  <r>
    <s v="051-100m"/>
    <s v="Elke dag"/>
    <s v="36-50"/>
    <x v="1"/>
    <x v="0"/>
    <s v="Ja"/>
    <s v="Ja"/>
    <s v="Nee"/>
    <m/>
    <s v="Ja"/>
    <s v="Geen"/>
    <s v="Nee"/>
    <s v="Nee"/>
    <s v="Ja"/>
    <s v="Nee"/>
    <m/>
    <s v="Nee"/>
  </r>
  <r>
    <s v="051-100m"/>
    <s v="Elke dag"/>
    <s v="36-50"/>
    <x v="2"/>
    <x v="0"/>
    <s v="Ja"/>
    <s v="Ja"/>
    <s v="Nee"/>
    <m/>
    <s v="Ja"/>
    <s v="Geen"/>
    <s v="Nee"/>
    <s v="Nee"/>
    <s v="Ja"/>
    <s v="Nee"/>
    <m/>
    <s v="Nee"/>
  </r>
  <r>
    <s v="0 - 50m"/>
    <s v="Elke dag"/>
    <s v="36-50"/>
    <x v="0"/>
    <x v="0"/>
    <s v="Nee"/>
    <s v="Ja"/>
    <s v="Ja"/>
    <s v="Ja"/>
    <s v="Ja"/>
    <s v="Meer voor kinderen"/>
    <s v="Ja"/>
    <s v="Nee"/>
    <s v="Nee"/>
    <s v="Nee"/>
    <m/>
    <s v="Nee"/>
  </r>
  <r>
    <s v="0 - 50m"/>
    <s v="Elke dag"/>
    <s v="36-50"/>
    <x v="1"/>
    <x v="0"/>
    <s v="Nee"/>
    <s v="Ja"/>
    <s v="Ja"/>
    <s v="Ja"/>
    <s v="Ja"/>
    <s v="Meer voor kinderen"/>
    <s v="Ja"/>
    <s v="Nee"/>
    <s v="Nee"/>
    <s v="Nee"/>
    <m/>
    <s v="Nee"/>
  </r>
  <r>
    <s v="0 - 50m"/>
    <s v="Elke dag"/>
    <s v="36-50"/>
    <x v="2"/>
    <x v="0"/>
    <s v="Nee"/>
    <s v="Ja"/>
    <s v="Ja"/>
    <s v="Ja"/>
    <s v="Ja"/>
    <s v="Meer voor kinderen"/>
    <s v="Ja"/>
    <s v="Nee"/>
    <s v="Nee"/>
    <s v="Nee"/>
    <m/>
    <s v="Nee"/>
  </r>
  <r>
    <s v="0 - 50m"/>
    <s v="Minimaal 1 keer per week"/>
    <s v="51-70"/>
    <x v="1"/>
    <x v="0"/>
    <m/>
    <s v="Ja"/>
    <s v="Ja"/>
    <s v="Ja"/>
    <s v="Ja"/>
    <s v="Voetbal "/>
    <s v="Ja"/>
    <s v="Nee"/>
    <s v="Ja"/>
    <s v="Nee"/>
    <m/>
    <s v="Ja"/>
  </r>
  <r>
    <s v="0 - 50m"/>
    <s v="Minimaal 1 keer per week"/>
    <s v="51-70"/>
    <x v="2"/>
    <x v="0"/>
    <m/>
    <s v="Ja"/>
    <s v="Ja"/>
    <s v="Ja"/>
    <s v="Ja"/>
    <s v="Voetbal "/>
    <s v="Ja"/>
    <s v="Nee"/>
    <s v="Ja"/>
    <s v="Nee"/>
    <m/>
    <s v="Ja"/>
  </r>
  <r>
    <s v="0 - 50m"/>
    <s v="Elke dag"/>
    <s v="70+"/>
    <x v="1"/>
    <x v="0"/>
    <s v="Ja"/>
    <s v="Nee"/>
    <s v="Ja"/>
    <s v="Ja"/>
    <s v="Ja"/>
    <m/>
    <s v="Ja"/>
    <s v="Ja"/>
    <s v="Ja"/>
    <s v="Ja"/>
    <s v="Mobiele toiletten voor het drukke seizoen"/>
    <s v="Nee"/>
  </r>
  <r>
    <s v="0 - 50m"/>
    <s v="Minimaal 1 keer per week"/>
    <s v="51-70"/>
    <x v="1"/>
    <x v="0"/>
    <s v="Ja"/>
    <s v="Nee"/>
    <s v="Ja"/>
    <s v="Ja"/>
    <s v="Ja"/>
    <s v="Geen."/>
    <s v="Nee"/>
    <s v="Ja"/>
    <s v="Ja"/>
    <s v="Ja"/>
    <s v="Wil wel helpen schoonmaken voor zover mijn gezondheid en agenda dat toelaten."/>
    <s v="Ja"/>
  </r>
  <r>
    <s v="0 - 50m"/>
    <s v="Elke dag"/>
    <s v="51-70"/>
    <x v="3"/>
    <x v="0"/>
    <s v="Ja"/>
    <s v="Nee"/>
    <s v="Nee"/>
    <m/>
    <s v="Ja"/>
    <s v="Basketbal en beachvolley"/>
    <s v="Ja"/>
    <s v="Ja"/>
    <s v="Ja"/>
    <s v="Ja"/>
    <s v="Hufterproof en spuitschoon te maken"/>
    <s v="Nee"/>
  </r>
  <r>
    <s v="0 - 50m"/>
    <s v="Elke dag"/>
    <s v="51-70"/>
    <x v="1"/>
    <x v="0"/>
    <s v="Ja"/>
    <s v="Nee"/>
    <s v="Nee"/>
    <m/>
    <s v="Ja"/>
    <s v="Basketbal en beachvolley"/>
    <s v="Ja"/>
    <s v="Ja"/>
    <s v="Ja"/>
    <s v="Ja"/>
    <s v="Hufterproof en spuitschoon te maken"/>
    <s v="Nee"/>
  </r>
  <r>
    <s v="0 - 50m"/>
    <s v="Elke dag"/>
    <s v="51-70"/>
    <x v="2"/>
    <x v="0"/>
    <s v="Ja"/>
    <s v="Nee"/>
    <s v="Nee"/>
    <m/>
    <s v="Ja"/>
    <s v="Basketbal en beachvolley"/>
    <s v="Ja"/>
    <s v="Ja"/>
    <s v="Ja"/>
    <s v="Ja"/>
    <s v="Hufterproof en spuitschoon te maken"/>
    <s v="Nee"/>
  </r>
  <r>
    <s v="0 - 50m"/>
    <s v="Minimaal 1 keer per week"/>
    <s v="70+"/>
    <x v="1"/>
    <x v="0"/>
    <s v="Ja"/>
    <s v="Nee"/>
    <s v="Nee"/>
    <m/>
    <s v="Ja"/>
    <m/>
    <s v="Ja"/>
    <s v="Nee"/>
    <s v="Nee"/>
    <s v="Ja"/>
    <m/>
    <s v="Nee"/>
  </r>
  <r>
    <s v="0 - 50m"/>
    <s v="Elke dag"/>
    <s v="51-70"/>
    <x v="3"/>
    <x v="0"/>
    <s v="Ja"/>
    <s v="Ja"/>
    <s v="Nee"/>
    <m/>
    <s v="Ja"/>
    <m/>
    <s v="Nee"/>
    <s v="Ja"/>
    <s v="Nee"/>
    <s v="Ja"/>
    <s v="Betaald toiletgebruik, met de opbrengst kan dan schoonmaken en onderhoud betaald worden. Minstens 1 euro."/>
    <s v="Nee"/>
  </r>
  <r>
    <s v="0 - 50m"/>
    <s v="Elke dag"/>
    <s v="70+"/>
    <x v="3"/>
    <x v="0"/>
    <s v="Ja"/>
    <s v="Nee"/>
    <s v="Nee"/>
    <m/>
    <s v="Ja"/>
    <m/>
    <s v="Nee"/>
    <s v="Ja"/>
    <s v="Ja"/>
    <s v="Ja"/>
    <s v="Gehuurde voorzieningen, die regelmatig schoongemaakt/gewisseld worden."/>
    <s v="Nee"/>
  </r>
  <r>
    <s v="0 - 50m"/>
    <s v="Elke dag"/>
    <s v="70+"/>
    <x v="0"/>
    <x v="0"/>
    <s v="Ja"/>
    <s v="Nee"/>
    <s v="Nee"/>
    <m/>
    <s v="Ja"/>
    <m/>
    <s v="Nee"/>
    <s v="Ja"/>
    <s v="Ja"/>
    <s v="Ja"/>
    <s v="Gehuurde voorzieningen, die regelmatig schoongemaakt/gewisseld worden."/>
    <s v="Nee"/>
  </r>
  <r>
    <s v="0 - 50m"/>
    <s v="Elke dag"/>
    <s v="70+"/>
    <x v="2"/>
    <x v="0"/>
    <s v="Ja"/>
    <s v="Nee"/>
    <s v="Nee"/>
    <m/>
    <s v="Ja"/>
    <m/>
    <s v="Nee"/>
    <s v="Ja"/>
    <s v="Ja"/>
    <s v="Ja"/>
    <s v="Gehuurde voorzieningen, die regelmatig schoongemaakt/gewisseld worden."/>
    <s v="Nee"/>
  </r>
  <r>
    <s v="0 - 50m"/>
    <s v="Elke dag"/>
    <s v="36-50"/>
    <x v="3"/>
    <x v="1"/>
    <s v="Ja"/>
    <s v="Nee"/>
    <s v="Ja"/>
    <s v="Ja"/>
    <s v="Ja"/>
    <s v="Wat meer fitness apparatuur"/>
    <s v="Ja"/>
    <s v="Nee"/>
    <s v="Ja"/>
    <s v="Nee"/>
    <m/>
    <s v="Nee"/>
  </r>
  <r>
    <s v="0 - 50m"/>
    <s v="Elke dag"/>
    <s v="36-50"/>
    <x v="4"/>
    <x v="1"/>
    <s v="Ja"/>
    <s v="Nee"/>
    <s v="Ja"/>
    <s v="Ja"/>
    <s v="Ja"/>
    <s v="Wat meer fitness apparatuur"/>
    <s v="Ja"/>
    <s v="Nee"/>
    <s v="Ja"/>
    <s v="Nee"/>
    <m/>
    <s v="Nee"/>
  </r>
  <r>
    <s v="0 - 50m"/>
    <s v="Elke dag"/>
    <s v="36-50"/>
    <x v="1"/>
    <x v="1"/>
    <s v="Ja"/>
    <s v="Nee"/>
    <s v="Ja"/>
    <s v="Ja"/>
    <s v="Ja"/>
    <s v="Wat meer fitness apparatuur"/>
    <s v="Ja"/>
    <s v="Nee"/>
    <s v="Ja"/>
    <s v="Nee"/>
    <m/>
    <s v="Nee"/>
  </r>
  <r>
    <s v="0 - 50m"/>
    <s v="Elke dag"/>
    <s v="36-50"/>
    <x v="2"/>
    <x v="1"/>
    <s v="Ja"/>
    <s v="Nee"/>
    <s v="Ja"/>
    <s v="Ja"/>
    <s v="Ja"/>
    <s v="Wat meer fitness apparatuur"/>
    <s v="Ja"/>
    <s v="Nee"/>
    <s v="Ja"/>
    <s v="Nee"/>
    <m/>
    <s v="Nee"/>
  </r>
  <r>
    <s v="0 - 50m"/>
    <s v="Elke dag"/>
    <s v="51-70"/>
    <x v="3"/>
    <x v="0"/>
    <s v="Ja"/>
    <s v="Nee"/>
    <s v="Ja"/>
    <s v="Ja"/>
    <s v="Ja"/>
    <m/>
    <s v="Ja"/>
    <s v="Ja"/>
    <s v="Ja"/>
    <s v="Nee"/>
    <m/>
    <s v="Ja"/>
  </r>
  <r>
    <s v="0 - 50m"/>
    <s v="Elke dag"/>
    <s v="51-70"/>
    <x v="1"/>
    <x v="0"/>
    <s v="Ja"/>
    <s v="Nee"/>
    <s v="Ja"/>
    <s v="Ja"/>
    <s v="Ja"/>
    <m/>
    <s v="Ja"/>
    <s v="Ja"/>
    <s v="Ja"/>
    <s v="Nee"/>
    <m/>
    <s v="Ja"/>
  </r>
  <r>
    <s v="0 - 50m"/>
    <s v="Elke dag"/>
    <s v="51-70"/>
    <x v="2"/>
    <x v="0"/>
    <s v="Ja"/>
    <s v="Nee"/>
    <s v="Ja"/>
    <s v="Ja"/>
    <s v="Ja"/>
    <m/>
    <s v="Ja"/>
    <s v="Ja"/>
    <s v="Ja"/>
    <s v="Nee"/>
    <m/>
    <s v="Ja"/>
  </r>
  <r>
    <s v="verder dan 200 meter"/>
    <s v="Minimaal 1 keer per week"/>
    <s v="36-50"/>
    <x v="3"/>
    <x v="0"/>
    <s v="Nee"/>
    <s v="Nee"/>
    <s v="Nee"/>
    <m/>
    <s v="Ja"/>
    <m/>
    <s v="Ja"/>
    <s v="Nee"/>
    <s v="Ja"/>
    <s v="Nee"/>
    <m/>
    <s v="Nee"/>
  </r>
  <r>
    <s v="verder dan 200 meter"/>
    <s v="Minimaal 1 keer per week"/>
    <s v="36-50"/>
    <x v="0"/>
    <x v="0"/>
    <s v="Nee"/>
    <s v="Nee"/>
    <s v="Nee"/>
    <m/>
    <s v="Ja"/>
    <m/>
    <s v="Ja"/>
    <s v="Nee"/>
    <s v="Ja"/>
    <s v="Nee"/>
    <m/>
    <s v="Nee"/>
  </r>
  <r>
    <s v="verder dan 200 meter"/>
    <s v="Minimaal 1 keer per week"/>
    <s v="36-50"/>
    <x v="1"/>
    <x v="0"/>
    <s v="Nee"/>
    <s v="Nee"/>
    <s v="Nee"/>
    <m/>
    <s v="Ja"/>
    <m/>
    <s v="Ja"/>
    <s v="Nee"/>
    <s v="Ja"/>
    <s v="Nee"/>
    <m/>
    <s v="Nee"/>
  </r>
  <r>
    <s v="verder dan 200 meter"/>
    <s v="Minimaal 1 keer per week"/>
    <s v="36-50"/>
    <x v="2"/>
    <x v="0"/>
    <s v="Nee"/>
    <s v="Nee"/>
    <s v="Nee"/>
    <m/>
    <s v="Ja"/>
    <m/>
    <s v="Ja"/>
    <s v="Nee"/>
    <s v="Ja"/>
    <s v="Nee"/>
    <m/>
    <s v="Nee"/>
  </r>
  <r>
    <s v="0 - 50m"/>
    <s v="Een paar keer per maand"/>
    <s v="51-70"/>
    <x v="1"/>
    <x v="0"/>
    <s v="Ja"/>
    <s v="Ja"/>
    <s v="Nee"/>
    <m/>
    <s v="Ja"/>
    <m/>
    <s v="Ja"/>
    <s v="Nee"/>
    <s v="Ja"/>
    <s v="Nee"/>
    <m/>
    <s v="Nee"/>
  </r>
  <r>
    <s v="0 - 50m"/>
    <s v="Elke dag"/>
    <s v="51-70"/>
    <x v="0"/>
    <x v="0"/>
    <s v="Ja"/>
    <s v="Nee"/>
    <s v="Ja"/>
    <s v="Ja"/>
    <s v="Ja"/>
    <m/>
    <s v="Ja"/>
    <s v="Ja"/>
    <s v="Nee"/>
    <s v="Nee"/>
    <m/>
    <s v="Ja"/>
  </r>
  <r>
    <s v="0 - 50m"/>
    <s v="Elke dag"/>
    <s v="51-70"/>
    <x v="1"/>
    <x v="0"/>
    <s v="Ja"/>
    <s v="Nee"/>
    <s v="Ja"/>
    <s v="Ja"/>
    <s v="Ja"/>
    <m/>
    <s v="Ja"/>
    <s v="Ja"/>
    <s v="Nee"/>
    <s v="Nee"/>
    <m/>
    <s v="Ja"/>
  </r>
  <r>
    <s v="0 - 50m"/>
    <s v="Elke dag"/>
    <s v="51-70"/>
    <x v="2"/>
    <x v="0"/>
    <s v="Ja"/>
    <s v="Nee"/>
    <s v="Ja"/>
    <s v="Ja"/>
    <s v="Ja"/>
    <m/>
    <s v="Ja"/>
    <s v="Ja"/>
    <s v="Nee"/>
    <s v="Nee"/>
    <m/>
    <s v="Ja"/>
  </r>
  <r>
    <s v="0 - 50m"/>
    <s v="Elke dag"/>
    <s v="70+"/>
    <x v="1"/>
    <x v="0"/>
    <s v="Ja"/>
    <s v="Nee"/>
    <s v="Ja"/>
    <s v="Ja"/>
    <s v="Ja"/>
    <m/>
    <s v="Ja"/>
    <s v="Ja"/>
    <s v="Nee"/>
    <s v="Nee"/>
    <m/>
    <s v="Nee"/>
  </r>
  <r>
    <s v="0 - 50m"/>
    <s v="Een paar keer per maand"/>
    <s v="15-35"/>
    <x v="1"/>
    <x v="1"/>
    <s v="Ja"/>
    <s v="Ja"/>
    <s v="Ja"/>
    <s v="Ja"/>
    <s v="Ja"/>
    <m/>
    <s v="Nee"/>
    <s v="Ja"/>
    <s v="Nee"/>
    <s v="Ja"/>
    <s v="Betaalde toegang"/>
    <s v="Nee"/>
  </r>
  <r>
    <s v="0 - 50m"/>
    <s v="Een paar keer per maand"/>
    <s v="15-35"/>
    <x v="2"/>
    <x v="1"/>
    <s v="Ja"/>
    <s v="Ja"/>
    <s v="Ja"/>
    <s v="Ja"/>
    <s v="Ja"/>
    <m/>
    <s v="Nee"/>
    <s v="Ja"/>
    <s v="Nee"/>
    <s v="Ja"/>
    <s v="Betaalde toegang"/>
    <s v="Nee"/>
  </r>
  <r>
    <s v="051-100m"/>
    <s v="Minimaal 1 keer per week"/>
    <s v="15-35"/>
    <x v="0"/>
    <x v="0"/>
    <s v="Ja"/>
    <s v="Nee"/>
    <s v="Ja"/>
    <s v="Ja"/>
    <s v="Ja"/>
    <m/>
    <s v="Ja"/>
    <s v="Ja"/>
    <s v="Ja"/>
    <s v="Ja"/>
    <s v="Koppelen aan daghoreca. Zonder voorziening kunnen mensen niet lang in het Volkspark blijven. Eventueel betaald faciliteren. "/>
    <s v="Nee"/>
  </r>
  <r>
    <s v="051-100m"/>
    <s v="Minimaal 1 keer per week"/>
    <s v="15-35"/>
    <x v="1"/>
    <x v="0"/>
    <s v="Ja"/>
    <s v="Nee"/>
    <s v="Ja"/>
    <s v="Ja"/>
    <s v="Ja"/>
    <m/>
    <s v="Ja"/>
    <s v="Ja"/>
    <s v="Ja"/>
    <s v="Ja"/>
    <s v="Koppelen aan daghoreca. Zonder voorziening kunnen mensen niet lang in het Volkspark blijven. Eventueel betaald faciliteren. "/>
    <s v="Nee"/>
  </r>
  <r>
    <s v="051-100m"/>
    <s v="Minimaal 1 keer per week"/>
    <s v="15-35"/>
    <x v="2"/>
    <x v="0"/>
    <s v="Ja"/>
    <s v="Nee"/>
    <s v="Ja"/>
    <s v="Ja"/>
    <s v="Ja"/>
    <m/>
    <s v="Ja"/>
    <s v="Ja"/>
    <s v="Ja"/>
    <s v="Ja"/>
    <s v="Koppelen aan daghoreca. Zonder voorziening kunnen mensen niet lang in het Volkspark blijven. Eventueel betaald faciliteren. "/>
    <s v="Nee"/>
  </r>
  <r>
    <s v="0 - 50m"/>
    <s v="Elke dag"/>
    <s v="36-50"/>
    <x v="0"/>
    <x v="1"/>
    <s v="Ja"/>
    <s v="Nee"/>
    <s v="Ja"/>
    <s v="Ja"/>
    <s v="Ja"/>
    <m/>
    <s v="Nee"/>
    <s v="Nee"/>
    <s v="Ja"/>
    <s v="Ja"/>
    <s v="Open ruimte voor sanitair (voorbeeld Hulsbeek). Goede verlichting en camera toezicht (preventief)."/>
    <s v="Ja"/>
  </r>
  <r>
    <s v="051-100m"/>
    <s v="Minimaal 1 keer per week"/>
    <s v="51-70"/>
    <x v="1"/>
    <x v="0"/>
    <s v="Ja"/>
    <s v="Nee"/>
    <s v="Ja"/>
    <s v="Nee"/>
    <s v="Ja"/>
    <m/>
    <s v="Ja"/>
    <s v="Nee"/>
    <s v="Ja"/>
    <s v="Ja"/>
    <s v="Zichtbare ordehandhaving en camera's "/>
    <s v="Nee"/>
  </r>
  <r>
    <s v="051-100m"/>
    <s v="Minimaal 1 keer per week"/>
    <s v="51-70"/>
    <x v="2"/>
    <x v="0"/>
    <s v="Ja"/>
    <s v="Nee"/>
    <s v="Ja"/>
    <s v="Nee"/>
    <s v="Ja"/>
    <m/>
    <s v="Ja"/>
    <s v="Nee"/>
    <s v="Ja"/>
    <s v="Ja"/>
    <s v="Zichtbare ordehandhaving en camera's "/>
    <s v="Nee"/>
  </r>
  <r>
    <s v="verder dan 200 meter"/>
    <s v="Minimaal 1 keer per week"/>
    <s v="15-35"/>
    <x v="3"/>
    <x v="0"/>
    <s v="Ja"/>
    <s v="Nee"/>
    <s v="Ja"/>
    <s v="Ja"/>
    <s v="Ja"/>
    <m/>
    <s v="Ja"/>
    <s v="Ja"/>
    <s v="Nee"/>
    <s v="Nee"/>
    <m/>
    <s v="Nee"/>
  </r>
  <r>
    <s v="verder dan 200 meter"/>
    <s v="Minimaal 1 keer per week"/>
    <s v="15-35"/>
    <x v="4"/>
    <x v="0"/>
    <s v="Ja"/>
    <s v="Nee"/>
    <s v="Ja"/>
    <s v="Ja"/>
    <s v="Ja"/>
    <m/>
    <s v="Ja"/>
    <s v="Ja"/>
    <s v="Nee"/>
    <s v="Nee"/>
    <m/>
    <s v="Nee"/>
  </r>
  <r>
    <s v="verder dan 200 meter"/>
    <s v="Minimaal 1 keer per week"/>
    <s v="15-35"/>
    <x v="1"/>
    <x v="0"/>
    <s v="Ja"/>
    <s v="Nee"/>
    <s v="Ja"/>
    <s v="Ja"/>
    <s v="Ja"/>
    <m/>
    <s v="Ja"/>
    <s v="Ja"/>
    <s v="Nee"/>
    <s v="Nee"/>
    <m/>
    <s v="Nee"/>
  </r>
  <r>
    <s v="verder dan 200 meter"/>
    <s v="Minimaal 1 keer per week"/>
    <s v="15-35"/>
    <x v="2"/>
    <x v="0"/>
    <s v="Ja"/>
    <s v="Nee"/>
    <s v="Ja"/>
    <s v="Ja"/>
    <s v="Ja"/>
    <m/>
    <s v="Ja"/>
    <s v="Ja"/>
    <s v="Nee"/>
    <s v="Nee"/>
    <m/>
    <s v="Nee"/>
  </r>
  <r>
    <s v="verder dan 200 meter"/>
    <s v="Minimaal 1 keer per week"/>
    <s v="15-35"/>
    <x v="3"/>
    <x v="0"/>
    <s v="Ja"/>
    <s v="Nee"/>
    <s v="Ja"/>
    <s v="Ja"/>
    <s v="Ja"/>
    <m/>
    <s v="Ja"/>
    <s v="Ja"/>
    <s v="Nee"/>
    <s v="Nee"/>
    <m/>
    <s v="Nee"/>
  </r>
  <r>
    <s v="verder dan 200 meter"/>
    <s v="Minimaal 1 keer per week"/>
    <s v="15-35"/>
    <x v="4"/>
    <x v="0"/>
    <s v="Ja"/>
    <s v="Nee"/>
    <s v="Ja"/>
    <s v="Ja"/>
    <s v="Ja"/>
    <m/>
    <s v="Ja"/>
    <s v="Ja"/>
    <s v="Nee"/>
    <s v="Nee"/>
    <m/>
    <s v="Nee"/>
  </r>
  <r>
    <s v="verder dan 200 meter"/>
    <s v="Minimaal 1 keer per week"/>
    <s v="15-35"/>
    <x v="1"/>
    <x v="0"/>
    <s v="Ja"/>
    <s v="Nee"/>
    <s v="Ja"/>
    <s v="Ja"/>
    <s v="Ja"/>
    <m/>
    <s v="Ja"/>
    <s v="Ja"/>
    <s v="Nee"/>
    <s v="Nee"/>
    <m/>
    <s v="Nee"/>
  </r>
  <r>
    <s v="verder dan 200 meter"/>
    <s v="Minimaal 1 keer per week"/>
    <s v="15-35"/>
    <x v="2"/>
    <x v="0"/>
    <s v="Ja"/>
    <s v="Nee"/>
    <s v="Ja"/>
    <s v="Ja"/>
    <s v="Ja"/>
    <m/>
    <s v="Ja"/>
    <s v="Ja"/>
    <s v="Nee"/>
    <s v="Nee"/>
    <m/>
    <s v="Nee"/>
  </r>
  <r>
    <s v="0 - 50m"/>
    <s v="Minimaal 1 keer per week"/>
    <s v="15-35"/>
    <x v="3"/>
    <x v="0"/>
    <s v="Ja"/>
    <s v="Nee"/>
    <s v="Nee"/>
    <m/>
    <s v="Ja"/>
    <m/>
    <s v="Ja"/>
    <s v="Ja"/>
    <s v="Ja"/>
    <s v="Ja"/>
    <s v="Dixie’s met warm weer plaatsen om troep in de bosjes te voorkomen"/>
    <s v="Nee"/>
  </r>
  <r>
    <s v="0 - 50m"/>
    <s v="Minimaal 1 keer per week"/>
    <s v="15-35"/>
    <x v="2"/>
    <x v="0"/>
    <s v="Ja"/>
    <s v="Nee"/>
    <s v="Nee"/>
    <m/>
    <s v="Ja"/>
    <m/>
    <s v="Ja"/>
    <s v="Ja"/>
    <s v="Ja"/>
    <s v="Ja"/>
    <s v="Dixie’s met warm weer plaatsen om troep in de bosjes te voorkomen"/>
    <s v="Nee"/>
  </r>
  <r>
    <s v="051-100m"/>
    <s v="Elke dag"/>
    <s v="70+"/>
    <x v="3"/>
    <x v="0"/>
    <s v="Ja"/>
    <s v="Nee"/>
    <s v="Nee"/>
    <m/>
    <s v="Ja"/>
    <s v="Uitbreiding van de sporttoestellen"/>
    <s v="Nee"/>
    <s v="Ja"/>
    <s v="Nee"/>
    <s v="Nee"/>
    <m/>
    <s v="Ja"/>
  </r>
  <r>
    <s v="051-100m"/>
    <s v="Elke dag"/>
    <s v="70+"/>
    <x v="4"/>
    <x v="0"/>
    <s v="Ja"/>
    <s v="Nee"/>
    <s v="Nee"/>
    <m/>
    <s v="Ja"/>
    <s v="Uitbreiding van de sporttoestellen"/>
    <s v="Nee"/>
    <s v="Ja"/>
    <s v="Nee"/>
    <s v="Nee"/>
    <m/>
    <s v="Ja"/>
  </r>
  <r>
    <s v="051-100m"/>
    <s v="Elke dag"/>
    <s v="70+"/>
    <x v="0"/>
    <x v="0"/>
    <s v="Ja"/>
    <s v="Nee"/>
    <s v="Nee"/>
    <m/>
    <s v="Ja"/>
    <s v="Uitbreiding van de sporttoestellen"/>
    <s v="Nee"/>
    <s v="Ja"/>
    <s v="Nee"/>
    <s v="Nee"/>
    <m/>
    <s v="Ja"/>
  </r>
  <r>
    <s v="051-100m"/>
    <s v="Elke dag"/>
    <s v="70+"/>
    <x v="1"/>
    <x v="0"/>
    <s v="Ja"/>
    <s v="Nee"/>
    <s v="Nee"/>
    <m/>
    <s v="Ja"/>
    <s v="Uitbreiding van de sporttoestellen"/>
    <s v="Nee"/>
    <s v="Ja"/>
    <s v="Nee"/>
    <s v="Nee"/>
    <m/>
    <s v="Ja"/>
  </r>
  <r>
    <s v="051-100m"/>
    <s v="Elke dag"/>
    <s v="70+"/>
    <x v="2"/>
    <x v="0"/>
    <s v="Ja"/>
    <s v="Nee"/>
    <s v="Nee"/>
    <m/>
    <s v="Ja"/>
    <s v="Uitbreiding van de sporttoestellen"/>
    <s v="Nee"/>
    <s v="Ja"/>
    <s v="Nee"/>
    <s v="Nee"/>
    <m/>
    <s v="Ja"/>
  </r>
  <r>
    <s v="0 - 50m"/>
    <s v="Elke dag"/>
    <s v="51-70"/>
    <x v="3"/>
    <x v="0"/>
    <s v="Ja"/>
    <s v="Ja"/>
    <s v="Ja"/>
    <s v="Ja"/>
    <s v="Ja"/>
    <m/>
    <s v="Nee"/>
    <s v="Ja"/>
    <s v="Nee"/>
    <s v="Ja"/>
    <m/>
    <s v="Nee"/>
  </r>
  <r>
    <s v="0 - 50m"/>
    <s v="Elke dag"/>
    <s v="51-70"/>
    <x v="1"/>
    <x v="0"/>
    <s v="Ja"/>
    <s v="Ja"/>
    <s v="Ja"/>
    <s v="Ja"/>
    <s v="Ja"/>
    <m/>
    <s v="Nee"/>
    <s v="Ja"/>
    <s v="Nee"/>
    <s v="Ja"/>
    <m/>
    <s v="Nee"/>
  </r>
  <r>
    <s v="0 - 50m"/>
    <s v="Zo af en toe"/>
    <s v="15-35"/>
    <x v="1"/>
    <x v="0"/>
    <s v="Ja"/>
    <s v="Ja"/>
    <s v="Ja"/>
    <m/>
    <s v="Nee"/>
    <s v="Calisthenics park"/>
    <m/>
    <s v="Ja"/>
    <m/>
    <s v="Ja"/>
    <s v="Zorgen dat het er aantrekkelijk en schoon uitziet (pschologisch effect - mensen maken dingen die er schoon/netjes uitzien minder snel vuil). Misschien eventueel een samenwerking met horeca. "/>
    <s v="Nee"/>
  </r>
  <r>
    <s v="0 - 50m"/>
    <s v="Zo af en toe"/>
    <s v="15-35"/>
    <x v="2"/>
    <x v="0"/>
    <s v="Ja"/>
    <s v="Ja"/>
    <s v="Ja"/>
    <m/>
    <s v="Nee"/>
    <s v="Calisthenics park"/>
    <m/>
    <s v="Ja"/>
    <m/>
    <s v="Ja"/>
    <s v="Zorgen dat het er aantrekkelijk en schoon uitziet (pschologisch effect - mensen maken dingen die er schoon/netjes uitzien minder snel vuil). Misschien eventueel een samenwerking met horeca. "/>
    <s v="Nee"/>
  </r>
  <r>
    <s v="0 - 50m"/>
    <s v="Elke dag"/>
    <s v="51-70"/>
    <x v="3"/>
    <x v="2"/>
    <s v="Ja"/>
    <s v="Nee"/>
    <s v="Ja"/>
    <s v="Ja"/>
    <s v="Ja"/>
    <m/>
    <s v="Ja"/>
    <s v="Ja"/>
    <s v="Ja"/>
    <s v="Ja"/>
    <s v="Degene die evenementen organiseert in het park,  verplichten om sanitaire voorzieningen te treffen.  Dus ook bijvoorbeeld studenten organisaties."/>
    <s v="Ja"/>
  </r>
  <r>
    <s v="0 - 50m"/>
    <s v="Elke dag"/>
    <s v="51-70"/>
    <x v="1"/>
    <x v="2"/>
    <s v="Ja"/>
    <s v="Nee"/>
    <s v="Ja"/>
    <s v="Ja"/>
    <s v="Ja"/>
    <m/>
    <s v="Ja"/>
    <s v="Ja"/>
    <s v="Ja"/>
    <s v="Ja"/>
    <s v="Degene die evenementen organiseert in het park,  verplichten om sanitaire voorzieningen te treffen.  Dus ook bijvoorbeeld studenten organisaties."/>
    <s v="Ja"/>
  </r>
  <r>
    <s v="0 - 50m"/>
    <s v="Elke dag"/>
    <s v="51-70"/>
    <x v="2"/>
    <x v="2"/>
    <s v="Ja"/>
    <s v="Nee"/>
    <s v="Ja"/>
    <s v="Ja"/>
    <s v="Ja"/>
    <m/>
    <s v="Ja"/>
    <s v="Ja"/>
    <s v="Ja"/>
    <s v="Ja"/>
    <s v="Degene die evenementen organiseert in het park,  verplichten om sanitaire voorzieningen te treffen.  Dus ook bijvoorbeeld studenten organisaties."/>
    <s v="Ja"/>
  </r>
  <r>
    <s v="0 - 50m"/>
    <s v="Minimaal 1 keer per week"/>
    <s v="70+"/>
    <x v="0"/>
    <x v="0"/>
    <s v="Ja"/>
    <s v="Nee"/>
    <s v="Nee"/>
    <m/>
    <s v="Ja"/>
    <s v="Een 400 meter baan is helemaal niet nodig, kan ook naar 200 meter"/>
    <s v="Ja"/>
    <s v="Ja"/>
    <s v="Nee"/>
    <s v="Ja"/>
    <s v="Een toilet bij de parkbehheerder/ onderhoud zodat er toch enige toezicht is. Afsluitbaar en met gebruik van muntjes."/>
    <s v="Nee"/>
  </r>
  <r>
    <s v="0 - 50m"/>
    <s v="Minimaal 1 keer per week"/>
    <s v="70+"/>
    <x v="1"/>
    <x v="0"/>
    <s v="Ja"/>
    <s v="Nee"/>
    <s v="Nee"/>
    <m/>
    <s v="Ja"/>
    <s v="Een 400 meter baan is helemaal niet nodig, kan ook naar 200 meter"/>
    <s v="Ja"/>
    <s v="Ja"/>
    <s v="Nee"/>
    <s v="Ja"/>
    <s v="Een toilet bij de parkbehheerder/ onderhoud zodat er toch enige toezicht is. Afsluitbaar en met gebruik van muntjes."/>
    <s v="Nee"/>
  </r>
  <r>
    <s v="051-100m"/>
    <s v="Minimaal 1 keer per week"/>
    <s v="36-50"/>
    <x v="3"/>
    <x v="2"/>
    <s v="Ja"/>
    <s v="Nee"/>
    <s v="Ja"/>
    <s v="Ja"/>
    <s v="Ja"/>
    <s v="Voetbal veldje "/>
    <s v="Ja"/>
    <s v="Ja"/>
    <s v="Nee"/>
    <s v="Ja"/>
    <s v="Betaald openbaar toilet "/>
    <s v="Ja"/>
  </r>
  <r>
    <s v="051-100m"/>
    <s v="Minimaal 1 keer per week"/>
    <s v="51-70"/>
    <x v="1"/>
    <x v="0"/>
    <s v="Ja"/>
    <s v="Nee"/>
    <s v="Nee"/>
    <m/>
    <s v="Ja"/>
    <s v="Geen"/>
    <s v="Nee"/>
    <s v="Ja"/>
    <s v="Ja"/>
    <s v="Ja"/>
    <s v="Betaalde sanitaire voorzieningen"/>
    <s v="Nee"/>
  </r>
  <r>
    <s v="051-100m"/>
    <s v="Elke dag"/>
    <s v="51-70"/>
    <x v="3"/>
    <x v="0"/>
    <s v="Ja"/>
    <s v="Nee"/>
    <s v="Ja"/>
    <s v="Ja"/>
    <s v="Ja"/>
    <s v="Nvt"/>
    <s v="Ja"/>
    <s v="Nee"/>
    <s v="Ja"/>
    <s v="Nee"/>
    <m/>
    <s v="Ja"/>
  </r>
  <r>
    <s v="051-100m"/>
    <s v="Elke dag"/>
    <s v="51-70"/>
    <x v="4"/>
    <x v="0"/>
    <s v="Ja"/>
    <s v="Nee"/>
    <s v="Ja"/>
    <s v="Ja"/>
    <s v="Ja"/>
    <s v="Nvt"/>
    <s v="Ja"/>
    <s v="Nee"/>
    <s v="Ja"/>
    <s v="Nee"/>
    <m/>
    <s v="Ja"/>
  </r>
  <r>
    <s v="051-100m"/>
    <s v="Elke dag"/>
    <s v="51-70"/>
    <x v="0"/>
    <x v="0"/>
    <s v="Ja"/>
    <s v="Nee"/>
    <s v="Ja"/>
    <s v="Ja"/>
    <s v="Ja"/>
    <s v="Nvt"/>
    <s v="Ja"/>
    <s v="Nee"/>
    <s v="Ja"/>
    <s v="Nee"/>
    <m/>
    <s v="Ja"/>
  </r>
  <r>
    <s v="051-100m"/>
    <s v="Elke dag"/>
    <s v="51-70"/>
    <x v="1"/>
    <x v="0"/>
    <s v="Ja"/>
    <s v="Nee"/>
    <s v="Ja"/>
    <s v="Ja"/>
    <s v="Ja"/>
    <s v="Nvt"/>
    <s v="Ja"/>
    <s v="Nee"/>
    <s v="Ja"/>
    <s v="Nee"/>
    <m/>
    <s v="Ja"/>
  </r>
  <r>
    <s v="051-100m"/>
    <s v="Elke dag"/>
    <s v="51-70"/>
    <x v="2"/>
    <x v="0"/>
    <s v="Ja"/>
    <s v="Nee"/>
    <s v="Ja"/>
    <s v="Ja"/>
    <s v="Ja"/>
    <s v="Nvt"/>
    <s v="Ja"/>
    <s v="Nee"/>
    <s v="Ja"/>
    <s v="Nee"/>
    <m/>
    <s v="Ja"/>
  </r>
  <r>
    <s v="0 - 50m"/>
    <s v="Minimaal 1 keer per week"/>
    <s v="51-70"/>
    <x v="1"/>
    <x v="2"/>
    <s v="Ja"/>
    <s v="Ja"/>
    <s v="Ja"/>
    <s v="Ja"/>
    <s v="Ja"/>
    <m/>
    <s v="Nee"/>
    <s v="Ja"/>
    <s v="Ja"/>
    <s v="Ja"/>
    <s v="toezicht"/>
    <s v="Nee"/>
  </r>
  <r>
    <s v="0 - 50m"/>
    <s v="Elke dag"/>
    <s v="36-50"/>
    <x v="0"/>
    <x v="0"/>
    <s v="Ja"/>
    <s v="Nee"/>
    <s v="Nee"/>
    <m/>
    <s v="Ja"/>
    <m/>
    <s v="Ja"/>
    <s v="Ja"/>
    <s v="Ja"/>
    <s v="Nee"/>
    <m/>
    <s v="Nee"/>
  </r>
  <r>
    <s v="0 - 50m"/>
    <s v="Elke dag"/>
    <s v="36-50"/>
    <x v="1"/>
    <x v="0"/>
    <s v="Ja"/>
    <s v="Nee"/>
    <s v="Nee"/>
    <m/>
    <s v="Ja"/>
    <m/>
    <s v="Ja"/>
    <s v="Ja"/>
    <s v="Ja"/>
    <s v="Nee"/>
    <m/>
    <s v="Nee"/>
  </r>
  <r>
    <s v="0 - 50m"/>
    <s v="Minimaal 1 keer per week"/>
    <s v="51-70"/>
    <x v="1"/>
    <x v="2"/>
    <s v="Ja"/>
    <s v="Nee"/>
    <s v="Nee"/>
    <m/>
    <s v="Ja"/>
    <m/>
    <m/>
    <s v="Ja"/>
    <s v="Nee"/>
    <s v="Nee"/>
    <m/>
    <s v="Nee"/>
  </r>
  <r>
    <s v="151-200"/>
    <s v="Minimaal 1 keer per week"/>
    <s v="51-70"/>
    <x v="4"/>
    <x v="1"/>
    <s v="Ja"/>
    <s v="Nee"/>
    <s v="Ja"/>
    <s v="Ja"/>
    <s v="Nee"/>
    <s v="Trimbaan als by Rutbeek"/>
    <s v="Nee"/>
    <s v="Nee"/>
    <m/>
    <s v="Ja"/>
    <m/>
    <s v="Ja"/>
  </r>
  <r>
    <s v="151-200"/>
    <s v="Minimaal 1 keer per week"/>
    <s v="51-70"/>
    <x v="1"/>
    <x v="1"/>
    <s v="Ja"/>
    <s v="Nee"/>
    <s v="Ja"/>
    <s v="Ja"/>
    <s v="Nee"/>
    <s v="Trimbaan als by Rutbeek"/>
    <s v="Nee"/>
    <s v="Nee"/>
    <m/>
    <s v="Ja"/>
    <m/>
    <s v="Ja"/>
  </r>
  <r>
    <s v="151-200"/>
    <s v="Minimaal 1 keer per week"/>
    <s v="51-70"/>
    <x v="2"/>
    <x v="1"/>
    <s v="Ja"/>
    <s v="Nee"/>
    <s v="Ja"/>
    <s v="Ja"/>
    <s v="Nee"/>
    <s v="Trimbaan als by Rutbeek"/>
    <s v="Nee"/>
    <s v="Nee"/>
    <m/>
    <s v="Ja"/>
    <m/>
    <s v="Ja"/>
  </r>
  <r>
    <s v="verder dan 200 meter"/>
    <s v="Elke dag"/>
    <s v="36-50"/>
    <x v="3"/>
    <x v="1"/>
    <s v="Ja"/>
    <s v="Nee"/>
    <s v="Ja"/>
    <s v="Ja"/>
    <s v="Ja"/>
    <m/>
    <s v="Ja"/>
    <s v="Nee"/>
    <s v="Ja"/>
    <s v="Nee"/>
    <m/>
    <s v="Nee"/>
  </r>
  <r>
    <s v="verder dan 200 meter"/>
    <s v="Elke dag"/>
    <s v="36-50"/>
    <x v="2"/>
    <x v="1"/>
    <s v="Ja"/>
    <s v="Nee"/>
    <s v="Ja"/>
    <s v="Ja"/>
    <s v="Ja"/>
    <m/>
    <s v="Ja"/>
    <s v="Nee"/>
    <s v="Ja"/>
    <s v="Nee"/>
    <m/>
    <s v="Nee"/>
  </r>
  <r>
    <s v="0 - 50m"/>
    <s v="Elke dag"/>
    <s v="51-70"/>
    <x v="1"/>
    <x v="0"/>
    <s v="Ja"/>
    <s v="Ja"/>
    <s v="Ja"/>
    <s v="Ja"/>
    <s v="Ja"/>
    <m/>
    <s v="Ja"/>
    <s v="Ja"/>
    <s v="Nee"/>
    <s v="Ja"/>
    <s v="Bouw een sanitaire voorzieningen in de nabijheid van de uitbater en geef hun het beheer over de voorziening, als compensatie voor de horecavergunning. Evt. Via een korting op de huur "/>
    <s v="Ja"/>
  </r>
  <r>
    <s v="0 - 50m"/>
    <s v="Minimaal 1 keer per week"/>
    <s v="36-50"/>
    <x v="1"/>
    <x v="1"/>
    <s v="Ja"/>
    <s v="Nee"/>
    <s v="Nee"/>
    <m/>
    <s v="Ja"/>
    <m/>
    <s v="Ja"/>
    <s v="Ja"/>
    <s v="Nee"/>
    <s v="Nee"/>
    <m/>
    <s v="Ja"/>
  </r>
  <r>
    <s v="101-150"/>
    <s v="Zo af en toe"/>
    <s v="51-70"/>
    <x v="1"/>
    <x v="0"/>
    <s v="Ja"/>
    <s v="Nee"/>
    <s v="Nee"/>
    <m/>
    <s v="Ja"/>
    <m/>
    <s v="Nee"/>
    <s v="Ja"/>
    <s v="Ja"/>
    <s v="Ja"/>
    <s v="Toiletten bij restaurant/urinoirs"/>
    <s v="Nee"/>
  </r>
  <r>
    <s v="101-150"/>
    <s v="Minimaal 1 keer per week"/>
    <s v="15-35"/>
    <x v="3"/>
    <x v="0"/>
    <s v="Ja"/>
    <s v="Nee"/>
    <s v="Ja"/>
    <s v="Ja"/>
    <s v="Nee"/>
    <s v="Sport toestellen, volleybal, voetbalveldje "/>
    <s v="Ja"/>
    <s v="Nee"/>
    <s v="Nee"/>
    <s v="Nee"/>
    <m/>
    <s v="Nee"/>
  </r>
  <r>
    <s v="101-150"/>
    <s v="Minimaal 1 keer per week"/>
    <s v="15-35"/>
    <x v="4"/>
    <x v="0"/>
    <s v="Ja"/>
    <s v="Nee"/>
    <s v="Ja"/>
    <s v="Ja"/>
    <s v="Nee"/>
    <s v="Sport toestellen, volleybal, voetbalveldje "/>
    <s v="Ja"/>
    <s v="Nee"/>
    <s v="Nee"/>
    <s v="Nee"/>
    <m/>
    <s v="Nee"/>
  </r>
  <r>
    <s v="101-150"/>
    <s v="Minimaal 1 keer per week"/>
    <s v="15-35"/>
    <x v="0"/>
    <x v="0"/>
    <s v="Ja"/>
    <s v="Nee"/>
    <s v="Ja"/>
    <s v="Ja"/>
    <s v="Nee"/>
    <s v="Sport toestellen, volleybal, voetbalveldje "/>
    <s v="Ja"/>
    <s v="Nee"/>
    <s v="Nee"/>
    <s v="Nee"/>
    <m/>
    <s v="Nee"/>
  </r>
  <r>
    <s v="101-150"/>
    <s v="Minimaal 1 keer per week"/>
    <s v="15-35"/>
    <x v="1"/>
    <x v="0"/>
    <s v="Ja"/>
    <s v="Nee"/>
    <s v="Ja"/>
    <s v="Ja"/>
    <s v="Nee"/>
    <s v="Sport toestellen, volleybal, voetbalveldje "/>
    <s v="Ja"/>
    <s v="Nee"/>
    <s v="Nee"/>
    <s v="Nee"/>
    <m/>
    <s v="Nee"/>
  </r>
  <r>
    <s v="101-150"/>
    <s v="Minimaal 1 keer per week"/>
    <s v="15-35"/>
    <x v="2"/>
    <x v="0"/>
    <s v="Ja"/>
    <s v="Nee"/>
    <s v="Ja"/>
    <s v="Ja"/>
    <s v="Nee"/>
    <s v="Sport toestellen, volleybal, voetbalveldje "/>
    <s v="Ja"/>
    <s v="Nee"/>
    <s v="Nee"/>
    <s v="Nee"/>
    <m/>
    <s v="Nee"/>
  </r>
  <r>
    <s v="0 - 50m"/>
    <s v="Minimaal 1 keer per week"/>
    <s v="15-35"/>
    <x v="4"/>
    <x v="2"/>
    <s v="Ja"/>
    <s v="Ja"/>
    <s v="Ja"/>
    <s v="Ja"/>
    <s v="Nee"/>
    <s v="de huidige pull up bars worden door mij en vriwnden wekelijks gebruikt. calisthenics is een goede vorm van gratis sporten voor alle leeftijden die niet naar de gym willen. deze moeten behouden worden en of uitgebreid."/>
    <s v="Ja"/>
    <s v="Nee"/>
    <m/>
    <s v="Ja"/>
    <s v="sanitaire voorzieningen zijn denk ik wel wenselijk, momenteel worden de bosjes aan de flat kant gebruikt hiervoor. vind ik zelf niet erg maar wellicht de bewoners daar wel. maar ik begrijp ook de extra kosten. desondanks zouden waterpunten een hele goede toevoeging zijn. "/>
    <s v="Ja"/>
  </r>
  <r>
    <s v="0 - 50m"/>
    <s v="Minimaal 1 keer per week"/>
    <s v="15-35"/>
    <x v="1"/>
    <x v="2"/>
    <s v="Ja"/>
    <s v="Ja"/>
    <s v="Ja"/>
    <s v="Ja"/>
    <s v="Nee"/>
    <s v="de huidige pull up bars worden door mij en vriwnden wekelijks gebruikt. calisthenics is een goede vorm van gratis sporten voor alle leeftijden die niet naar de gym willen. deze moeten behouden worden en of uitgebreid."/>
    <s v="Ja"/>
    <s v="Nee"/>
    <m/>
    <s v="Ja"/>
    <s v="sanitaire voorzieningen zijn denk ik wel wenselijk, momenteel worden de bosjes aan de flat kant gebruikt hiervoor. vind ik zelf niet erg maar wellicht de bewoners daar wel. maar ik begrijp ook de extra kosten. desondanks zouden waterpunten een hele goede toevoeging zijn. "/>
    <s v="Ja"/>
  </r>
  <r>
    <s v="0 - 50m"/>
    <s v="Minimaal 1 keer per week"/>
    <s v="15-35"/>
    <x v="2"/>
    <x v="2"/>
    <s v="Ja"/>
    <s v="Ja"/>
    <s v="Ja"/>
    <s v="Ja"/>
    <s v="Nee"/>
    <s v="de huidige pull up bars worden door mij en vriwnden wekelijks gebruikt. calisthenics is een goede vorm van gratis sporten voor alle leeftijden die niet naar de gym willen. deze moeten behouden worden en of uitgebreid."/>
    <s v="Ja"/>
    <s v="Nee"/>
    <m/>
    <s v="Ja"/>
    <s v="sanitaire voorzieningen zijn denk ik wel wenselijk, momenteel worden de bosjes aan de flat kant gebruikt hiervoor. vind ik zelf niet erg maar wellicht de bewoners daar wel. maar ik begrijp ook de extra kosten. desondanks zouden waterpunten een hele goede toevoeging zijn. "/>
    <s v="Ja"/>
  </r>
  <r>
    <s v="051-100m"/>
    <s v="Zo af en toe"/>
    <s v="70+"/>
    <x v="1"/>
    <x v="0"/>
    <s v="Ja"/>
    <s v="Ja"/>
    <s v="Ja"/>
    <s v="Ja"/>
    <s v="Ja"/>
    <m/>
    <s v="Nee"/>
    <s v="Ja"/>
    <s v="Ja"/>
    <s v="Ja"/>
    <s v="Toilet alleen toegankelijk na betaling van een klein bedrag. Hierdoor is er minder kans op vernielingen."/>
    <s v="Nee"/>
  </r>
  <r>
    <s v="151-200"/>
    <s v="Minimaal 1 keer per week"/>
    <s v="36-50"/>
    <x v="4"/>
    <x v="0"/>
    <s v="Ja"/>
    <s v="Nee"/>
    <s v="Ja"/>
    <s v="Ja"/>
    <s v="Ja"/>
    <s v="Geen 400 mtr baan, laat het park gewoon het park, rustig met veel groen. "/>
    <s v="Nee"/>
    <s v="Nee"/>
    <s v="Ja"/>
    <s v="Ja"/>
    <s v="Beter een fatsoenlijk toilet dan al die onnodige extra's van 400 mtr baan et cetera. Het is een park, geen attractiepark. Toilet is basisvoorziening._x000a_Zonodig zou het park om bijv 23u kunnen sluiten als dat nodig is voor veiligheid. Of sanitair eerder sluiten."/>
    <s v="Nee"/>
  </r>
  <r>
    <s v="151-200"/>
    <s v="Minimaal 1 keer per week"/>
    <s v="36-50"/>
    <x v="0"/>
    <x v="0"/>
    <s v="Ja"/>
    <s v="Nee"/>
    <s v="Ja"/>
    <s v="Ja"/>
    <s v="Ja"/>
    <s v="Geen 400 mtr baan, laat het park gewoon het park, rustig met veel groen. "/>
    <s v="Nee"/>
    <s v="Nee"/>
    <s v="Ja"/>
    <s v="Ja"/>
    <s v="Beter een fatsoenlijk toilet dan al die onnodige extra's van 400 mtr baan et cetera. Het is een park, geen attractiepark. Toilet is basisvoorziening._x000a_Zonodig zou het park om bijv 23u kunnen sluiten als dat nodig is voor veiligheid. Of sanitair eerder sluiten."/>
    <s v="Nee"/>
  </r>
  <r>
    <s v="151-200"/>
    <s v="Minimaal 1 keer per week"/>
    <s v="36-50"/>
    <x v="1"/>
    <x v="0"/>
    <s v="Ja"/>
    <s v="Nee"/>
    <s v="Ja"/>
    <s v="Ja"/>
    <s v="Ja"/>
    <s v="Geen 400 mtr baan, laat het park gewoon het park, rustig met veel groen. "/>
    <s v="Nee"/>
    <s v="Nee"/>
    <s v="Ja"/>
    <s v="Ja"/>
    <s v="Beter een fatsoenlijk toilet dan al die onnodige extra's van 400 mtr baan et cetera. Het is een park, geen attractiepark. Toilet is basisvoorziening._x000a_Zonodig zou het park om bijv 23u kunnen sluiten als dat nodig is voor veiligheid. Of sanitair eerder sluiten."/>
    <s v="Nee"/>
  </r>
  <r>
    <s v="151-200"/>
    <s v="Minimaal 1 keer per week"/>
    <s v="36-50"/>
    <x v="2"/>
    <x v="0"/>
    <s v="Ja"/>
    <s v="Nee"/>
    <s v="Ja"/>
    <s v="Ja"/>
    <s v="Ja"/>
    <s v="Geen 400 mtr baan, laat het park gewoon het park, rustig met veel groen. "/>
    <s v="Nee"/>
    <s v="Nee"/>
    <s v="Ja"/>
    <s v="Ja"/>
    <s v="Beter een fatsoenlijk toilet dan al die onnodige extra's van 400 mtr baan et cetera. Het is een park, geen attractiepark. Toilet is basisvoorziening._x000a_Zonodig zou het park om bijv 23u kunnen sluiten als dat nodig is voor veiligheid. Of sanitair eerder sluiten."/>
    <s v="Nee"/>
  </r>
  <r>
    <s v="051-100m"/>
    <s v="Minimaal 1 keer per week"/>
    <s v="51-70"/>
    <x v="0"/>
    <x v="0"/>
    <s v="Ja"/>
    <s v="Nee"/>
    <s v="Ja"/>
    <s v="Nee"/>
    <s v="Ja"/>
    <m/>
    <s v="Ja"/>
    <s v="Ja"/>
    <s v="Ja"/>
    <s v="Ja"/>
    <m/>
    <s v="Nee"/>
  </r>
  <r>
    <s v="051-100m"/>
    <s v="Minimaal 1 keer per week"/>
    <s v="51-70"/>
    <x v="1"/>
    <x v="0"/>
    <s v="Ja"/>
    <s v="Nee"/>
    <s v="Ja"/>
    <s v="Nee"/>
    <s v="Ja"/>
    <m/>
    <s v="Ja"/>
    <s v="Ja"/>
    <s v="Ja"/>
    <s v="Ja"/>
    <m/>
    <s v="Nee"/>
  </r>
  <r>
    <s v="051-100m"/>
    <s v="Minimaal 1 keer per week"/>
    <s v="51-70"/>
    <x v="2"/>
    <x v="0"/>
    <s v="Ja"/>
    <s v="Nee"/>
    <s v="Ja"/>
    <s v="Nee"/>
    <s v="Ja"/>
    <m/>
    <s v="Ja"/>
    <s v="Ja"/>
    <s v="Ja"/>
    <s v="Ja"/>
    <m/>
    <s v="Nee"/>
  </r>
  <r>
    <s v="151-200"/>
    <s v="Minimaal 1 keer per week"/>
    <s v="15-35"/>
    <x v="4"/>
    <x v="1"/>
    <s v="Ja"/>
    <s v="Nee"/>
    <s v="Nee"/>
    <m/>
    <s v="Ja"/>
    <s v="Geen"/>
    <s v="Ja"/>
    <s v="Nee"/>
    <s v="Ja"/>
    <s v="Ja"/>
    <s v="Vergelijkbare constructies aanhouden als steden zoals Berlijn en Amsterdam voor openbare toiletten "/>
    <s v="Nee"/>
  </r>
  <r>
    <s v="151-200"/>
    <s v="Minimaal 1 keer per week"/>
    <s v="15-35"/>
    <x v="0"/>
    <x v="1"/>
    <s v="Ja"/>
    <s v="Nee"/>
    <s v="Nee"/>
    <m/>
    <s v="Ja"/>
    <s v="Geen"/>
    <s v="Ja"/>
    <s v="Nee"/>
    <s v="Ja"/>
    <s v="Ja"/>
    <s v="Vergelijkbare constructies aanhouden als steden zoals Berlijn en Amsterdam voor openbare toiletten "/>
    <s v="Nee"/>
  </r>
  <r>
    <s v="151-200"/>
    <s v="Minimaal 1 keer per week"/>
    <s v="15-35"/>
    <x v="1"/>
    <x v="1"/>
    <s v="Ja"/>
    <s v="Nee"/>
    <s v="Nee"/>
    <m/>
    <s v="Ja"/>
    <s v="Geen"/>
    <s v="Ja"/>
    <s v="Nee"/>
    <s v="Ja"/>
    <s v="Ja"/>
    <s v="Vergelijkbare constructies aanhouden als steden zoals Berlijn en Amsterdam voor openbare toiletten "/>
    <s v="Nee"/>
  </r>
  <r>
    <s v="151-200"/>
    <s v="Minimaal 1 keer per week"/>
    <s v="15-35"/>
    <x v="2"/>
    <x v="1"/>
    <s v="Ja"/>
    <s v="Nee"/>
    <s v="Nee"/>
    <m/>
    <s v="Ja"/>
    <s v="Geen"/>
    <s v="Ja"/>
    <s v="Nee"/>
    <s v="Ja"/>
    <s v="Ja"/>
    <s v="Vergelijkbare constructies aanhouden als steden zoals Berlijn en Amsterdam voor openbare toiletten "/>
    <s v="Nee"/>
  </r>
  <r>
    <s v="verder dan 200 meter"/>
    <s v="Een paar keer per maand"/>
    <s v="15-35"/>
    <x v="1"/>
    <x v="0"/>
    <s v="Ja"/>
    <s v="Ja"/>
    <s v="Ja"/>
    <s v="Nee"/>
    <s v="Ja"/>
    <s v="(beach)volleybal"/>
    <s v="Ja"/>
    <s v="Nee"/>
    <m/>
    <s v="Ja"/>
    <s v="Nachtslot of 's nachts betalen"/>
    <s v="Nee"/>
  </r>
  <r>
    <s v="verder dan 200 meter"/>
    <s v="Een paar keer per maand"/>
    <s v="15-35"/>
    <x v="2"/>
    <x v="0"/>
    <s v="Ja"/>
    <s v="Ja"/>
    <s v="Ja"/>
    <s v="Nee"/>
    <s v="Ja"/>
    <s v="(beach)volleybal"/>
    <s v="Ja"/>
    <s v="Nee"/>
    <m/>
    <s v="Ja"/>
    <s v="Nachtslot of 's nachts betalen"/>
    <s v="Nee"/>
  </r>
  <r>
    <s v="051-100m"/>
    <s v="Elke dag"/>
    <s v="51-70"/>
    <x v="3"/>
    <x v="0"/>
    <s v="Ja"/>
    <s v="Ja"/>
    <s v="Ja"/>
    <s v="Ja"/>
    <s v="Ja"/>
    <s v="Fitness apparaten "/>
    <s v="Nee"/>
    <s v="Ja"/>
    <s v="Ja"/>
    <s v="Ja"/>
    <s v="Betaald toilet gebruik en avonds dicht"/>
    <s v="Nee"/>
  </r>
  <r>
    <s v="151-200"/>
    <s v="Minimaal 1 keer per week"/>
    <s v="15-35"/>
    <x v="4"/>
    <x v="1"/>
    <s v="Ja"/>
    <s v="Nee"/>
    <s v="Ja"/>
    <s v="Ja"/>
    <s v="Ja"/>
    <s v="Een trimbaan"/>
    <s v="Ja"/>
    <s v="Nee"/>
    <s v="Ja"/>
    <s v="Ja"/>
    <s v="Cameratoezicht "/>
    <s v="Nee"/>
  </r>
  <r>
    <s v="151-200"/>
    <s v="Minimaal 1 keer per week"/>
    <s v="15-35"/>
    <x v="1"/>
    <x v="1"/>
    <s v="Ja"/>
    <s v="Nee"/>
    <s v="Ja"/>
    <s v="Ja"/>
    <s v="Ja"/>
    <s v="Een trimbaan"/>
    <s v="Ja"/>
    <s v="Nee"/>
    <s v="Ja"/>
    <s v="Ja"/>
    <s v="Cameratoezicht "/>
    <s v="Nee"/>
  </r>
  <r>
    <s v="151-200"/>
    <s v="Minimaal 1 keer per week"/>
    <s v="15-35"/>
    <x v="2"/>
    <x v="1"/>
    <s v="Ja"/>
    <s v="Nee"/>
    <s v="Ja"/>
    <s v="Ja"/>
    <s v="Ja"/>
    <s v="Een trimbaan"/>
    <s v="Ja"/>
    <s v="Nee"/>
    <s v="Ja"/>
    <s v="Ja"/>
    <s v="Cameratoezicht "/>
    <s v="Nee"/>
  </r>
  <r>
    <s v="151-200"/>
    <s v="Elke dag"/>
    <s v="15-35"/>
    <x v="0"/>
    <x v="0"/>
    <s v="Ja"/>
    <s v="Nee"/>
    <s v="Ja"/>
    <s v="Ja"/>
    <s v="Ja"/>
    <m/>
    <s v="Nee"/>
    <s v="Nee"/>
    <s v="Nee"/>
    <s v="Nee"/>
    <m/>
    <s v="Nee"/>
  </r>
  <r>
    <s v="151-200"/>
    <s v="Elke dag"/>
    <s v="15-35"/>
    <x v="1"/>
    <x v="0"/>
    <s v="Ja"/>
    <s v="Nee"/>
    <s v="Ja"/>
    <s v="Ja"/>
    <s v="Ja"/>
    <m/>
    <s v="Nee"/>
    <s v="Nee"/>
    <s v="Nee"/>
    <s v="Nee"/>
    <m/>
    <s v="Nee"/>
  </r>
  <r>
    <s v="101-150"/>
    <s v="Minimaal 1 keer per week"/>
    <s v="36-50"/>
    <x v="4"/>
    <x v="1"/>
    <s v="Ja"/>
    <s v="Ja"/>
    <s v="Nee"/>
    <s v="Ja"/>
    <s v="Ja"/>
    <s v="glooiend skatebaantje bv (zoals Hulsbeek)"/>
    <s v="Ja"/>
    <s v="Nee"/>
    <s v="Ja"/>
    <s v="Ja"/>
    <s v="Bij horeca. Anders goede verlichting, evt betaalde toiletten en simpele urinoirs zoals in de binnenstad."/>
    <s v="Nee"/>
  </r>
  <r>
    <s v="101-150"/>
    <s v="Minimaal 1 keer per week"/>
    <s v="36-50"/>
    <x v="0"/>
    <x v="1"/>
    <s v="Ja"/>
    <s v="Ja"/>
    <s v="Nee"/>
    <s v="Ja"/>
    <s v="Ja"/>
    <s v="glooiend skatebaantje bv (zoals Hulsbeek)"/>
    <s v="Ja"/>
    <s v="Nee"/>
    <s v="Ja"/>
    <s v="Ja"/>
    <s v="Bij horeca. Anders goede verlichting, evt betaalde toiletten en simpele urinoirs zoals in de binnenstad."/>
    <s v="Nee"/>
  </r>
  <r>
    <s v="101-150"/>
    <s v="Minimaal 1 keer per week"/>
    <s v="36-50"/>
    <x v="1"/>
    <x v="1"/>
    <s v="Ja"/>
    <s v="Ja"/>
    <s v="Nee"/>
    <s v="Ja"/>
    <s v="Ja"/>
    <s v="glooiend skatebaantje bv (zoals Hulsbeek)"/>
    <s v="Ja"/>
    <s v="Nee"/>
    <s v="Ja"/>
    <s v="Ja"/>
    <s v="Bij horeca. Anders goede verlichting, evt betaalde toiletten en simpele urinoirs zoals in de binnenstad."/>
    <s v="Nee"/>
  </r>
  <r>
    <s v="101-150"/>
    <s v="Minimaal 1 keer per week"/>
    <s v="36-50"/>
    <x v="2"/>
    <x v="1"/>
    <s v="Ja"/>
    <s v="Ja"/>
    <s v="Nee"/>
    <s v="Ja"/>
    <s v="Ja"/>
    <s v="glooiend skatebaantje bv (zoals Hulsbeek)"/>
    <s v="Ja"/>
    <s v="Nee"/>
    <s v="Ja"/>
    <s v="Ja"/>
    <s v="Bij horeca. Anders goede verlichting, evt betaalde toiletten en simpele urinoirs zoals in de binnenstad."/>
    <s v="Nee"/>
  </r>
  <r>
    <s v="051-100m"/>
    <s v="Elke dag"/>
    <s v="36-50"/>
    <x v="3"/>
    <x v="0"/>
    <s v="Ja"/>
    <s v="Nee"/>
    <s v="Ja"/>
    <s v="Ja"/>
    <s v="Ja"/>
    <m/>
    <s v="Ja"/>
    <s v="Ja"/>
    <s v="Ja"/>
    <s v="Nee"/>
    <s v="Wc graag in park "/>
    <s v="Nee"/>
  </r>
  <r>
    <s v="051-100m"/>
    <s v="Elke dag"/>
    <s v="36-50"/>
    <x v="1"/>
    <x v="0"/>
    <s v="Ja"/>
    <s v="Nee"/>
    <s v="Ja"/>
    <s v="Ja"/>
    <s v="Ja"/>
    <m/>
    <s v="Ja"/>
    <s v="Ja"/>
    <s v="Ja"/>
    <s v="Nee"/>
    <s v="Wc graag in park "/>
    <s v="Nee"/>
  </r>
  <r>
    <s v="0 - 50m"/>
    <s v="Minimaal 1 keer per week"/>
    <s v="15-35"/>
    <x v="0"/>
    <x v="0"/>
    <s v="Nee"/>
    <s v="Nee"/>
    <s v="Ja"/>
    <s v="Ja"/>
    <s v="Ja"/>
    <s v=". "/>
    <s v="Nee"/>
    <s v="Nee"/>
    <s v="Ja"/>
    <s v="Ja"/>
    <s v="Een kleine betaling vragen voor toegang tot het sanitair"/>
    <s v="Nee"/>
  </r>
  <r>
    <s v="0 - 50m"/>
    <s v="Minimaal 1 keer per week"/>
    <s v="15-35"/>
    <x v="1"/>
    <x v="0"/>
    <s v="Nee"/>
    <s v="Nee"/>
    <s v="Ja"/>
    <s v="Ja"/>
    <s v="Ja"/>
    <s v=". "/>
    <s v="Nee"/>
    <s v="Nee"/>
    <s v="Ja"/>
    <s v="Ja"/>
    <s v="Een kleine betaling vragen voor toegang tot het sanitair"/>
    <s v="Nee"/>
  </r>
  <r>
    <s v="0 - 50m"/>
    <s v="Minimaal 1 keer per week"/>
    <s v="15-35"/>
    <x v="2"/>
    <x v="0"/>
    <s v="Nee"/>
    <s v="Nee"/>
    <s v="Ja"/>
    <s v="Ja"/>
    <s v="Ja"/>
    <s v=". "/>
    <s v="Nee"/>
    <s v="Nee"/>
    <s v="Ja"/>
    <s v="Ja"/>
    <s v="Een kleine betaling vragen voor toegang tot het sanitair"/>
    <s v="Nee"/>
  </r>
  <r>
    <s v="verder dan 200 meter"/>
    <s v="Zo af en toe"/>
    <s v="36-50"/>
    <x v="2"/>
    <x v="2"/>
    <s v="Ja"/>
    <s v="Ja"/>
    <s v="Ja"/>
    <s v="Nee"/>
    <s v="Ja"/>
    <m/>
    <s v="Ja"/>
    <s v="Nee"/>
    <s v="Nee"/>
    <s v="Ja"/>
    <s v="Beperkte openstelling bijvoorbeeld alleen in de zomer in het weekend en tijdens evenementen"/>
    <s v="Nee"/>
  </r>
  <r>
    <s v="verder dan 200 meter"/>
    <s v="Zo af en toe"/>
    <s v="51-70"/>
    <x v="1"/>
    <x v="0"/>
    <s v="Ja"/>
    <s v="Nee"/>
    <s v="Ja"/>
    <s v="Ja"/>
    <s v="Ja"/>
    <m/>
    <s v="Ja"/>
    <s v="Nee"/>
    <s v="Ja"/>
    <s v="Nee"/>
    <m/>
    <s v="Nee"/>
  </r>
  <r>
    <s v="verder dan 200 meter"/>
    <s v="Elke dag"/>
    <s v="36-50"/>
    <x v="0"/>
    <x v="0"/>
    <s v="Ja"/>
    <s v="Nee"/>
    <s v="Ja"/>
    <s v="Ja"/>
    <s v="Ja"/>
    <m/>
    <s v="Ja"/>
    <s v="Ja"/>
    <s v="Ja"/>
    <s v="Nee"/>
    <m/>
    <s v="Nee"/>
  </r>
  <r>
    <s v="verder dan 200 meter"/>
    <s v="Elke dag"/>
    <s v="36-50"/>
    <x v="1"/>
    <x v="0"/>
    <s v="Ja"/>
    <s v="Nee"/>
    <s v="Ja"/>
    <s v="Ja"/>
    <s v="Ja"/>
    <m/>
    <s v="Ja"/>
    <s v="Ja"/>
    <s v="Ja"/>
    <s v="Nee"/>
    <m/>
    <s v="Nee"/>
  </r>
  <r>
    <s v="verder dan 200 meter"/>
    <s v="Elke dag"/>
    <s v="36-50"/>
    <x v="2"/>
    <x v="0"/>
    <s v="Ja"/>
    <s v="Nee"/>
    <s v="Ja"/>
    <s v="Ja"/>
    <s v="Ja"/>
    <m/>
    <s v="Ja"/>
    <s v="Ja"/>
    <s v="Ja"/>
    <s v="Nee"/>
    <m/>
    <s v="Nee"/>
  </r>
  <r>
    <s v="051-100m"/>
    <s v="Zo af en toe"/>
    <s v="51-70"/>
    <x v="1"/>
    <x v="0"/>
    <s v="Ja"/>
    <s v="Nee"/>
    <s v="Ja"/>
    <s v="Ja"/>
    <s v="Ja"/>
    <m/>
    <s v="Ja"/>
    <s v="Ja"/>
    <s v="Ja"/>
    <s v="Ja"/>
    <s v="Bixie en plaszuil plaatsen"/>
    <s v="Nee"/>
  </r>
  <r>
    <s v="0 - 50m"/>
    <s v="Elke dag"/>
    <s v="70+"/>
    <x v="1"/>
    <x v="0"/>
    <s v="Nee"/>
    <s v="Nee"/>
    <s v="Ja"/>
    <s v="Ja"/>
    <s v="Ja"/>
    <m/>
    <s v="Ja"/>
    <s v="Ja"/>
    <s v="Ja"/>
    <s v="Ja"/>
    <s v="Combinatie van permanente en tijdelijke (in zomermaanden) voorzieningen"/>
    <s v="Ja"/>
  </r>
  <r>
    <s v="0 - 50m"/>
    <s v="Elke dag"/>
    <s v="51-70"/>
    <x v="3"/>
    <x v="0"/>
    <s v="Ja"/>
    <s v="Nee"/>
    <s v="Ja"/>
    <s v="Ja"/>
    <s v="Ja"/>
    <s v="Rolschaats baan "/>
    <s v="Ja"/>
    <s v="Ja"/>
    <s v="Ja"/>
    <s v="Nee"/>
    <m/>
    <s v="Nee"/>
  </r>
  <r>
    <s v="0 - 50m"/>
    <s v="Elke dag"/>
    <s v="51-70"/>
    <x v="1"/>
    <x v="0"/>
    <s v="Ja"/>
    <s v="Nee"/>
    <s v="Ja"/>
    <s v="Ja"/>
    <s v="Ja"/>
    <s v="Rolschaats baan "/>
    <s v="Ja"/>
    <s v="Ja"/>
    <s v="Ja"/>
    <s v="Nee"/>
    <m/>
    <s v="Nee"/>
  </r>
  <r>
    <s v="0 - 50m"/>
    <s v="Elke dag"/>
    <s v="51-70"/>
    <x v="2"/>
    <x v="0"/>
    <s v="Ja"/>
    <s v="Nee"/>
    <s v="Ja"/>
    <s v="Ja"/>
    <s v="Ja"/>
    <s v="Rolschaats baan "/>
    <s v="Ja"/>
    <s v="Ja"/>
    <s v="Ja"/>
    <s v="Nee"/>
    <m/>
    <s v="Nee"/>
  </r>
  <r>
    <s v="0 - 50m"/>
    <s v="Elke dag"/>
    <s v="51-70"/>
    <x v="1"/>
    <x v="0"/>
    <s v="Nee"/>
    <s v="Nee"/>
    <s v="Ja"/>
    <s v="Ja"/>
    <s v="Ja"/>
    <m/>
    <s v="Ja"/>
    <s v="Ja"/>
    <s v="Ja"/>
    <s v="Ja"/>
    <m/>
    <s v="Nee"/>
  </r>
  <r>
    <s v="051-100m"/>
    <s v="Minimaal 1 keer per week"/>
    <s v="51-70"/>
    <x v="3"/>
    <x v="1"/>
    <s v="Ja"/>
    <s v="Ja"/>
    <s v="Ja"/>
    <s v="Ja"/>
    <s v="Ja"/>
    <s v="Balsport mogelijkheden"/>
    <s v="Ja"/>
    <s v="Ja"/>
    <s v="Ja"/>
    <s v="Ja"/>
    <s v="In de daghoreca"/>
    <s v="Nee"/>
  </r>
  <r>
    <s v="051-100m"/>
    <s v="Minimaal 1 keer per week"/>
    <s v="51-70"/>
    <x v="1"/>
    <x v="1"/>
    <s v="Ja"/>
    <s v="Ja"/>
    <s v="Ja"/>
    <s v="Ja"/>
    <s v="Ja"/>
    <s v="Balsport mogelijkheden"/>
    <s v="Ja"/>
    <s v="Ja"/>
    <s v="Ja"/>
    <s v="Ja"/>
    <s v="In de daghoreca"/>
    <s v="Nee"/>
  </r>
  <r>
    <s v="051-100m"/>
    <s v="Minimaal 1 keer per week"/>
    <s v="51-70"/>
    <x v="2"/>
    <x v="1"/>
    <s v="Ja"/>
    <s v="Ja"/>
    <s v="Ja"/>
    <s v="Ja"/>
    <s v="Ja"/>
    <s v="Balsport mogelijkheden"/>
    <s v="Ja"/>
    <s v="Ja"/>
    <s v="Ja"/>
    <s v="Ja"/>
    <s v="In de daghoreca"/>
    <s v="Nee"/>
  </r>
  <r>
    <s v="051-100m"/>
    <s v="Elke dag"/>
    <s v="15-35"/>
    <x v="3"/>
    <x v="0"/>
    <s v="Ja"/>
    <s v="Nee"/>
    <s v="Nee"/>
    <m/>
    <s v="Ja"/>
    <s v="Een duidelijke plek voor fitness groepjes, nu zitten ze door het hele park en soms middenin het pad. "/>
    <s v="Ja"/>
    <s v="Nee"/>
    <s v="Ja"/>
    <s v="Ja"/>
    <s v="Betaalsysteem zoals op de Duitse snelwegen oid"/>
    <s v="Nee"/>
  </r>
  <r>
    <s v="051-100m"/>
    <s v="Elke dag"/>
    <s v="15-35"/>
    <x v="4"/>
    <x v="0"/>
    <s v="Ja"/>
    <s v="Nee"/>
    <s v="Nee"/>
    <m/>
    <s v="Ja"/>
    <s v="Een duidelijke plek voor fitness groepjes, nu zitten ze door het hele park en soms middenin het pad. "/>
    <s v="Ja"/>
    <s v="Nee"/>
    <s v="Ja"/>
    <s v="Ja"/>
    <s v="Betaalsysteem zoals op de Duitse snelwegen oid"/>
    <s v="Nee"/>
  </r>
  <r>
    <s v="051-100m"/>
    <s v="Elke dag"/>
    <s v="15-35"/>
    <x v="2"/>
    <x v="0"/>
    <s v="Ja"/>
    <s v="Nee"/>
    <s v="Nee"/>
    <m/>
    <s v="Ja"/>
    <s v="Een duidelijke plek voor fitness groepjes, nu zitten ze door het hele park en soms middenin het pad. "/>
    <s v="Ja"/>
    <s v="Nee"/>
    <s v="Ja"/>
    <s v="Ja"/>
    <s v="Betaalsysteem zoals op de Duitse snelwegen oid"/>
    <s v="Nee"/>
  </r>
  <r>
    <s v="101-150"/>
    <s v="Minimaal 1 keer per week"/>
    <s v="36-50"/>
    <x v="3"/>
    <x v="0"/>
    <s v="Ja"/>
    <s v="Nee"/>
    <s v="Nee"/>
    <m/>
    <s v="Ja"/>
    <m/>
    <s v="Ja"/>
    <s v="Nee"/>
    <s v="Ja"/>
    <s v="Nee"/>
    <m/>
    <s v="Nee"/>
  </r>
  <r>
    <m/>
    <s v="Elke dag"/>
    <s v="51-70"/>
    <x v="1"/>
    <x v="0"/>
    <s v="Ja"/>
    <s v="Nee"/>
    <s v="Ja"/>
    <s v="Ja"/>
    <s v="Ja"/>
    <m/>
    <s v="Ja"/>
    <s v="Ja"/>
    <s v="Nee"/>
    <s v="Nee"/>
    <m/>
    <s v="Nee"/>
  </r>
  <r>
    <s v="verder dan 200 meter"/>
    <s v="Minimaal 1 keer per week"/>
    <s v="15-35"/>
    <x v="4"/>
    <x v="0"/>
    <s v="Ja"/>
    <s v="Nee"/>
    <s v="Nee"/>
    <m/>
    <s v="Nee"/>
    <s v="Meer faciliteiten voor volwassenen die trainen met hun lichaamsgewicht, vergroting van het stukje naast de tennisbaan (klimrekken) "/>
    <s v="Ja"/>
    <s v="Nee"/>
    <s v="Nee"/>
    <s v="Nee"/>
    <m/>
    <s v="Nee"/>
  </r>
  <r>
    <s v="051-100m"/>
    <s v="Minimaal 1 keer per week"/>
    <s v="15-35"/>
    <x v="4"/>
    <x v="0"/>
    <s v="Ja"/>
    <s v="Nee"/>
    <s v="Nee"/>
    <m/>
    <s v="Ja"/>
    <s v="Drinkwaterfonteintjes/tappunten"/>
    <s v="Nee"/>
    <s v="Nee"/>
    <s v="Ja"/>
    <s v="Nee"/>
    <m/>
    <s v="Nee"/>
  </r>
  <r>
    <s v="051-100m"/>
    <s v="Minimaal 1 keer per week"/>
    <s v="15-35"/>
    <x v="0"/>
    <x v="0"/>
    <s v="Ja"/>
    <s v="Nee"/>
    <s v="Nee"/>
    <m/>
    <s v="Ja"/>
    <s v="Drinkwaterfonteintjes/tappunten"/>
    <s v="Nee"/>
    <s v="Nee"/>
    <s v="Ja"/>
    <s v="Nee"/>
    <m/>
    <s v="Nee"/>
  </r>
  <r>
    <s v="101-150"/>
    <s v="Elke dag"/>
    <s v="36-50"/>
    <x v="3"/>
    <x v="0"/>
    <s v="Ja"/>
    <s v="Ja"/>
    <s v="Ja"/>
    <s v="Ja"/>
    <s v="Ja"/>
    <m/>
    <s v="Ja"/>
    <s v="Nee"/>
    <s v="Ja"/>
    <s v="Ja"/>
    <s v="Sanitaire mogelijkheden aanbieden bij de daghoreca "/>
    <s v="Nee"/>
  </r>
  <r>
    <s v="101-150"/>
    <s v="Elke dag"/>
    <s v="36-50"/>
    <x v="1"/>
    <x v="0"/>
    <s v="Ja"/>
    <s v="Ja"/>
    <s v="Ja"/>
    <s v="Ja"/>
    <s v="Ja"/>
    <m/>
    <s v="Ja"/>
    <s v="Nee"/>
    <s v="Ja"/>
    <s v="Ja"/>
    <s v="Sanitaire mogelijkheden aanbieden bij de daghoreca "/>
    <s v="Nee"/>
  </r>
  <r>
    <s v="0 - 50m"/>
    <s v="Elke dag"/>
    <s v="15-35"/>
    <x v="3"/>
    <x v="0"/>
    <s v="Nee"/>
    <s v="Ja"/>
    <s v="Ja"/>
    <s v="Ja"/>
    <s v="Ja"/>
    <m/>
    <s v="Nee"/>
    <s v="Ja"/>
    <s v="Ja"/>
    <s v="Nee"/>
    <m/>
    <s v="Nee"/>
  </r>
  <r>
    <s v="0 - 50m"/>
    <s v="Elke dag"/>
    <s v="15-35"/>
    <x v="4"/>
    <x v="0"/>
    <s v="Nee"/>
    <s v="Ja"/>
    <s v="Ja"/>
    <s v="Ja"/>
    <s v="Ja"/>
    <m/>
    <s v="Nee"/>
    <s v="Ja"/>
    <s v="Ja"/>
    <s v="Nee"/>
    <m/>
    <s v="Nee"/>
  </r>
  <r>
    <s v="151-200"/>
    <s v="Minimaal 1 keer per week"/>
    <s v="36-50"/>
    <x v="0"/>
    <x v="2"/>
    <s v="Ja"/>
    <s v="Nee"/>
    <s v="Nee"/>
    <m/>
    <s v="Ja"/>
    <s v="Meer fitnessapparaten"/>
    <s v="Ja"/>
    <s v="Nee"/>
    <s v="Nee"/>
    <s v="Ja"/>
    <s v="Camera"/>
    <s v="Nee"/>
  </r>
  <r>
    <s v="151-200"/>
    <s v="Minimaal 1 keer per week"/>
    <s v="36-50"/>
    <x v="1"/>
    <x v="2"/>
    <s v="Ja"/>
    <s v="Nee"/>
    <s v="Nee"/>
    <m/>
    <s v="Ja"/>
    <s v="Meer fitnessapparaten"/>
    <s v="Ja"/>
    <s v="Nee"/>
    <s v="Nee"/>
    <s v="Ja"/>
    <s v="Camera"/>
    <s v="Nee"/>
  </r>
  <r>
    <s v="0 - 50m"/>
    <s v="Elke dag"/>
    <s v="51-70"/>
    <x v="3"/>
    <x v="0"/>
    <s v="Ja"/>
    <s v="Ja"/>
    <s v="Ja"/>
    <s v="Ja"/>
    <s v="Ja"/>
    <m/>
    <s v="Nee"/>
    <s v="Ja"/>
    <s v="Nee"/>
    <s v="Ja"/>
    <s v="Bij introductiedagen van scholen en festiviteiten extra mobiele toiletten plaatsen door de organiserende partij."/>
    <s v="Nee"/>
  </r>
  <r>
    <s v="0 - 50m"/>
    <s v="Elke dag"/>
    <s v="51-70"/>
    <x v="1"/>
    <x v="0"/>
    <s v="Ja"/>
    <s v="Ja"/>
    <s v="Ja"/>
    <s v="Ja"/>
    <s v="Ja"/>
    <m/>
    <s v="Nee"/>
    <s v="Ja"/>
    <s v="Nee"/>
    <s v="Ja"/>
    <s v="Bij introductiedagen van scholen en festiviteiten extra mobiele toiletten plaatsen door de organiserende partij."/>
    <s v="Nee"/>
  </r>
  <r>
    <s v="verder dan 200 meter"/>
    <s v="Een paar keer per maand"/>
    <s v="51-70"/>
    <x v="2"/>
    <x v="2"/>
    <s v="Ja"/>
    <s v="Nee"/>
    <s v="Ja"/>
    <s v="Ja"/>
    <s v="Ja"/>
    <m/>
    <s v="Ja"/>
    <s v="Ja"/>
    <s v="Ja"/>
    <s v="Ja"/>
    <m/>
    <s v="Ja"/>
  </r>
  <r>
    <s v="0 - 50m"/>
    <s v="Elke dag"/>
    <s v="36-50"/>
    <x v="3"/>
    <x v="0"/>
    <s v="Ja"/>
    <s v="Nee"/>
    <s v="Ja"/>
    <s v="Ja"/>
    <s v="Ja"/>
    <m/>
    <s v="Ja"/>
    <s v="Ja"/>
    <s v="Nee"/>
    <s v="Nee"/>
    <m/>
    <s v="Nee"/>
  </r>
  <r>
    <s v="0 - 50m"/>
    <s v="Elke dag"/>
    <s v="36-50"/>
    <x v="1"/>
    <x v="0"/>
    <s v="Ja"/>
    <s v="Nee"/>
    <s v="Ja"/>
    <s v="Ja"/>
    <s v="Ja"/>
    <m/>
    <s v="Ja"/>
    <s v="Ja"/>
    <s v="Nee"/>
    <s v="Nee"/>
    <m/>
    <s v="Nee"/>
  </r>
  <r>
    <s v="verder dan 200 meter"/>
    <s v="Een paar keer per maand"/>
    <s v="36-50"/>
    <x v="1"/>
    <x v="0"/>
    <s v="Ja"/>
    <s v="Nee"/>
    <s v="Ja"/>
    <s v="Ja"/>
    <s v="Ja"/>
    <m/>
    <s v="Ja"/>
    <s v="Ja"/>
    <s v="Nee"/>
    <s v="Nee"/>
    <m/>
    <s v="Nee"/>
  </r>
  <r>
    <s v="verder dan 200 meter"/>
    <s v="Elke dag"/>
    <s v="15-35"/>
    <x v="3"/>
    <x v="0"/>
    <s v="Ja"/>
    <s v="Nee"/>
    <s v="Ja"/>
    <s v="Ja"/>
    <s v="Ja"/>
    <m/>
    <s v="Ja"/>
    <s v="Nee"/>
    <s v="Ja"/>
    <s v="Ja"/>
    <s v="Sluiting in wintermaanden "/>
    <s v="Ja"/>
  </r>
  <r>
    <s v="0 - 50m"/>
    <s v="Elke dag"/>
    <s v="36-50"/>
    <x v="3"/>
    <x v="0"/>
    <s v="Ja"/>
    <s v="Nee"/>
    <s v="Ja"/>
    <s v="Ja"/>
    <s v="Ja"/>
    <m/>
    <s v="Nee"/>
    <s v="Nee"/>
    <s v="Ja"/>
    <s v="Ja"/>
    <m/>
    <m/>
  </r>
  <r>
    <s v="0 - 50m"/>
    <s v="Elke dag"/>
    <s v="36-50"/>
    <x v="1"/>
    <x v="0"/>
    <s v="Ja"/>
    <s v="Nee"/>
    <s v="Ja"/>
    <s v="Ja"/>
    <s v="Ja"/>
    <m/>
    <s v="Nee"/>
    <s v="Nee"/>
    <s v="Ja"/>
    <s v="Ja"/>
    <m/>
    <m/>
  </r>
  <r>
    <s v="0 - 50m"/>
    <s v="Elke dag"/>
    <s v="36-50"/>
    <x v="3"/>
    <x v="0"/>
    <s v="Ja"/>
    <s v="Nee"/>
    <s v="Ja"/>
    <s v="Ja"/>
    <s v="Ja"/>
    <m/>
    <s v="Nee"/>
    <s v="Nee"/>
    <s v="Ja"/>
    <s v="Nee"/>
    <m/>
    <s v="Nee"/>
  </r>
  <r>
    <s v="0 - 50m"/>
    <s v="Elke dag"/>
    <s v="36-50"/>
    <x v="4"/>
    <x v="0"/>
    <s v="Ja"/>
    <s v="Nee"/>
    <s v="Ja"/>
    <s v="Ja"/>
    <s v="Ja"/>
    <m/>
    <s v="Nee"/>
    <s v="Nee"/>
    <s v="Ja"/>
    <s v="Nee"/>
    <m/>
    <s v="Nee"/>
  </r>
  <r>
    <s v="0 - 50m"/>
    <s v="Elke dag"/>
    <s v="36-50"/>
    <x v="1"/>
    <x v="0"/>
    <s v="Ja"/>
    <s v="Nee"/>
    <s v="Ja"/>
    <s v="Ja"/>
    <s v="Ja"/>
    <m/>
    <s v="Nee"/>
    <s v="Nee"/>
    <s v="Ja"/>
    <s v="Nee"/>
    <m/>
    <s v="Nee"/>
  </r>
  <r>
    <s v="0 - 50m"/>
    <s v="Elke dag"/>
    <s v="36-50"/>
    <x v="2"/>
    <x v="0"/>
    <s v="Ja"/>
    <s v="Nee"/>
    <s v="Ja"/>
    <s v="Ja"/>
    <s v="Ja"/>
    <m/>
    <s v="Nee"/>
    <s v="Nee"/>
    <s v="Ja"/>
    <s v="Nee"/>
    <m/>
    <s v="Nee"/>
  </r>
  <r>
    <s v="0 - 50m"/>
    <s v="Elke dag"/>
    <s v="15-35"/>
    <x v="0"/>
    <x v="0"/>
    <s v="Nee"/>
    <s v="Nee"/>
    <s v="Ja"/>
    <s v="Ja"/>
    <s v="Ja"/>
    <m/>
    <s v="Nee"/>
    <s v="Ja"/>
    <s v="Ja"/>
    <s v="Nee"/>
    <m/>
    <s v="Nee"/>
  </r>
  <r>
    <s v="0 - 50m"/>
    <s v="Elke dag"/>
    <s v="15-35"/>
    <x v="1"/>
    <x v="0"/>
    <s v="Nee"/>
    <s v="Nee"/>
    <s v="Ja"/>
    <s v="Ja"/>
    <s v="Ja"/>
    <m/>
    <s v="Nee"/>
    <s v="Ja"/>
    <s v="Ja"/>
    <s v="Nee"/>
    <m/>
    <s v="Nee"/>
  </r>
  <r>
    <s v="0 - 50m"/>
    <s v="Elke dag"/>
    <s v="15-35"/>
    <x v="2"/>
    <x v="0"/>
    <s v="Nee"/>
    <s v="Nee"/>
    <s v="Ja"/>
    <s v="Ja"/>
    <s v="Ja"/>
    <m/>
    <s v="Nee"/>
    <s v="Ja"/>
    <s v="Ja"/>
    <s v="Nee"/>
    <m/>
    <s v="Nee"/>
  </r>
  <r>
    <s v="0 - 50m"/>
    <s v="Minimaal 1 keer per week"/>
    <s v="36-50"/>
    <x v="4"/>
    <x v="0"/>
    <s v="Ja"/>
    <s v="Ja"/>
    <s v="Ja"/>
    <s v="Ja"/>
    <s v="Ja"/>
    <s v="Geen"/>
    <s v="Ja"/>
    <s v="Ja"/>
    <s v="Nee"/>
    <s v="Nee"/>
    <s v="Kunnen we de 2 horeca punten niet &quot;verplichten&quot; hun sanitaire voorzieningen open te stellen voor algemeen gebruik?"/>
    <s v="Nee"/>
  </r>
  <r>
    <s v="0 - 50m"/>
    <s v="Minimaal 1 keer per week"/>
    <s v="36-50"/>
    <x v="1"/>
    <x v="0"/>
    <s v="Ja"/>
    <s v="Ja"/>
    <s v="Ja"/>
    <s v="Ja"/>
    <s v="Ja"/>
    <s v="Geen"/>
    <s v="Ja"/>
    <s v="Ja"/>
    <s v="Nee"/>
    <s v="Nee"/>
    <s v="Kunnen we de 2 horeca punten niet &quot;verplichten&quot; hun sanitaire voorzieningen open te stellen voor algemeen gebruik?"/>
    <s v="Nee"/>
  </r>
  <r>
    <s v="0 - 50m"/>
    <s v="Minimaal 1 keer per week"/>
    <s v="36-50"/>
    <x v="2"/>
    <x v="0"/>
    <s v="Ja"/>
    <s v="Ja"/>
    <s v="Ja"/>
    <s v="Ja"/>
    <s v="Ja"/>
    <s v="Geen"/>
    <s v="Ja"/>
    <s v="Ja"/>
    <s v="Nee"/>
    <s v="Nee"/>
    <s v="Kunnen we de 2 horeca punten niet &quot;verplichten&quot; hun sanitaire voorzieningen open te stellen voor algemeen gebruik?"/>
    <s v="Nee"/>
  </r>
  <r>
    <s v="0 - 50m"/>
    <s v="Minimaal 1 keer per week"/>
    <s v="36-50"/>
    <x v="0"/>
    <x v="2"/>
    <s v="Ja"/>
    <s v="Nee"/>
    <m/>
    <m/>
    <s v="Ja"/>
    <m/>
    <s v="Ja"/>
    <s v="Ja"/>
    <m/>
    <m/>
    <m/>
    <m/>
  </r>
  <r>
    <s v="0 - 50m"/>
    <s v="Minimaal 1 keer per week"/>
    <s v="36-50"/>
    <x v="1"/>
    <x v="2"/>
    <s v="Ja"/>
    <s v="Nee"/>
    <m/>
    <m/>
    <s v="Ja"/>
    <m/>
    <s v="Ja"/>
    <s v="Ja"/>
    <m/>
    <m/>
    <m/>
    <m/>
  </r>
  <r>
    <s v="0 - 50m"/>
    <s v="Minimaal 1 keer per week"/>
    <s v="36-50"/>
    <x v="2"/>
    <x v="2"/>
    <s v="Ja"/>
    <s v="Nee"/>
    <m/>
    <m/>
    <s v="Ja"/>
    <m/>
    <s v="Ja"/>
    <s v="Ja"/>
    <m/>
    <m/>
    <m/>
    <m/>
  </r>
  <r>
    <s v="0 - 50m"/>
    <s v="Elke dag"/>
    <s v="36-50"/>
    <x v="0"/>
    <x v="0"/>
    <s v="Nee"/>
    <s v="Nee"/>
    <s v="Ja"/>
    <s v="Ja"/>
    <s v="Nee"/>
    <s v="Een yurt of andere tent voor binnen yoga "/>
    <s v="Nee"/>
    <s v="Ja"/>
    <s v="Ja"/>
    <s v="Ja"/>
    <s v="‘s nachts park dicht, 24/7 camera bewaking, blauw licht ivm drugs, zie A’dam, daar werkt het ook. "/>
    <s v="Nee"/>
  </r>
  <r>
    <s v="0 - 50m"/>
    <s v="Elke dag"/>
    <s v="36-50"/>
    <x v="1"/>
    <x v="0"/>
    <s v="Nee"/>
    <s v="Nee"/>
    <s v="Ja"/>
    <s v="Ja"/>
    <s v="Nee"/>
    <s v="Een yurt of andere tent voor binnen yoga "/>
    <s v="Nee"/>
    <s v="Ja"/>
    <s v="Ja"/>
    <s v="Ja"/>
    <s v="‘s nachts park dicht, 24/7 camera bewaking, blauw licht ivm drugs, zie A’dam, daar werkt het ook. "/>
    <s v="Nee"/>
  </r>
  <r>
    <s v="0 - 50m"/>
    <s v="Elke dag"/>
    <s v="36-50"/>
    <x v="2"/>
    <x v="0"/>
    <s v="Nee"/>
    <s v="Nee"/>
    <s v="Ja"/>
    <s v="Ja"/>
    <s v="Nee"/>
    <s v="Een yurt of andere tent voor binnen yoga "/>
    <s v="Nee"/>
    <s v="Ja"/>
    <s v="Ja"/>
    <s v="Ja"/>
    <s v="‘s nachts park dicht, 24/7 camera bewaking, blauw licht ivm drugs, zie A’dam, daar werkt het ook. "/>
    <s v="Nee"/>
  </r>
  <r>
    <s v="verder dan 200 meter"/>
    <s v="Elke dag"/>
    <s v="51-70"/>
    <x v="4"/>
    <x v="0"/>
    <s v="Ja"/>
    <s v="Nee"/>
    <s v="Ja"/>
    <s v="Ja"/>
    <s v="Ja"/>
    <s v="Enkele fitnessapparaten, een levensgroot schaakspel"/>
    <s v="Ja"/>
    <s v="Nee"/>
    <s v="Ja"/>
    <s v="Ja"/>
    <s v="Bij de daghoeeca en bij Loetje mogelijkheden creeëren "/>
    <s v="Ja"/>
  </r>
  <r>
    <s v="verder dan 200 meter"/>
    <s v="Elke dag"/>
    <s v="51-70"/>
    <x v="0"/>
    <x v="0"/>
    <s v="Ja"/>
    <s v="Nee"/>
    <s v="Ja"/>
    <s v="Ja"/>
    <s v="Ja"/>
    <s v="Enkele fitnessapparaten, een levensgroot schaakspel"/>
    <s v="Ja"/>
    <s v="Nee"/>
    <s v="Ja"/>
    <s v="Ja"/>
    <s v="Bij de daghoeeca en bij Loetje mogelijkheden creeëren "/>
    <s v="Ja"/>
  </r>
  <r>
    <s v="verder dan 200 meter"/>
    <s v="Elke dag"/>
    <s v="51-70"/>
    <x v="1"/>
    <x v="0"/>
    <s v="Ja"/>
    <s v="Nee"/>
    <s v="Ja"/>
    <s v="Ja"/>
    <s v="Ja"/>
    <s v="Enkele fitnessapparaten, een levensgroot schaakspel"/>
    <s v="Ja"/>
    <s v="Nee"/>
    <s v="Ja"/>
    <s v="Ja"/>
    <s v="Bij de daghoeeca en bij Loetje mogelijkheden creeëren "/>
    <s v="Ja"/>
  </r>
  <r>
    <s v="verder dan 200 meter"/>
    <s v="Elke dag"/>
    <s v="51-70"/>
    <x v="2"/>
    <x v="0"/>
    <s v="Ja"/>
    <s v="Nee"/>
    <s v="Ja"/>
    <s v="Ja"/>
    <s v="Ja"/>
    <s v="Enkele fitnessapparaten, een levensgroot schaakspel"/>
    <s v="Ja"/>
    <s v="Nee"/>
    <s v="Ja"/>
    <s v="Ja"/>
    <s v="Bij de daghoeeca en bij Loetje mogelijkheden creeëren "/>
    <s v="Ja"/>
  </r>
  <r>
    <s v="051-100m"/>
    <s v="Elke dag"/>
    <s v="36-50"/>
    <x v="0"/>
    <x v="0"/>
    <s v="Nee"/>
    <s v="Ja"/>
    <s v="Ja"/>
    <s v="Ja"/>
    <s v="Ja"/>
    <s v="Er wordt best veel gebasketbald op dat lelijke stuk beton. Een nieuwe combi basketball/voetbal kooi "/>
    <s v="Ja"/>
    <s v="Nee"/>
    <s v="Ja"/>
    <s v="Ja"/>
    <s v="Plaszuil voor mannen is goedkoop en veilig. Voor vrouwen moet er een betaald openbaar toilet zijn. Nu is het bosje achter de bestaande toiletten één groot openbaar toilet "/>
    <s v="Nee"/>
  </r>
  <r>
    <s v="051-100m"/>
    <s v="Elke dag"/>
    <s v="36-50"/>
    <x v="1"/>
    <x v="0"/>
    <s v="Nee"/>
    <s v="Ja"/>
    <s v="Ja"/>
    <s v="Ja"/>
    <s v="Ja"/>
    <s v="Er wordt best veel gebasketbald op dat lelijke stuk beton. Een nieuwe combi basketball/voetbal kooi "/>
    <s v="Ja"/>
    <s v="Nee"/>
    <s v="Ja"/>
    <s v="Ja"/>
    <s v="Plaszuil voor mannen is goedkoop en veilig. Voor vrouwen moet er een betaald openbaar toilet zijn. Nu is het bosje achter de bestaande toiletten één groot openbaar toilet "/>
    <s v="Nee"/>
  </r>
  <r>
    <s v="051-100m"/>
    <s v="Elke dag"/>
    <s v="36-50"/>
    <x v="2"/>
    <x v="0"/>
    <s v="Nee"/>
    <s v="Ja"/>
    <s v="Ja"/>
    <s v="Ja"/>
    <s v="Ja"/>
    <s v="Er wordt best veel gebasketbald op dat lelijke stuk beton. Een nieuwe combi basketball/voetbal kooi "/>
    <s v="Ja"/>
    <s v="Nee"/>
    <s v="Ja"/>
    <s v="Ja"/>
    <s v="Plaszuil voor mannen is goedkoop en veilig. Voor vrouwen moet er een betaald openbaar toilet zijn. Nu is het bosje achter de bestaande toiletten één groot openbaar toilet "/>
    <s v="Nee"/>
  </r>
  <r>
    <s v="0 - 50m"/>
    <s v="Minimaal 1 keer per week"/>
    <s v="70+"/>
    <x v="1"/>
    <x v="0"/>
    <s v="Nee"/>
    <s v="Nee"/>
    <s v="Nee"/>
    <m/>
    <s v="Nee"/>
    <s v="?"/>
    <s v="Ja"/>
    <s v="Ja"/>
    <s v="Ja"/>
    <s v="Ja"/>
    <m/>
    <s v="Nee"/>
  </r>
  <r>
    <s v="0 - 50m"/>
    <s v="Minimaal 1 keer per week"/>
    <s v="51-70"/>
    <x v="1"/>
    <x v="0"/>
    <s v="Nee"/>
    <s v="Nee"/>
    <s v="Nee"/>
    <m/>
    <s v="Ja"/>
    <m/>
    <s v="Ja"/>
    <s v="Ja"/>
    <s v="Ja"/>
    <s v="Ja"/>
    <s v="Geen idee. Maar er moet wel iets komen, anders gaat men in de bosjes poepen. "/>
    <s v="Nee"/>
  </r>
  <r>
    <s v="verder dan 200 meter"/>
    <s v="Elke dag"/>
    <s v="70+"/>
    <x v="4"/>
    <x v="1"/>
    <s v="Ja"/>
    <s v="Ja"/>
    <s v="Ja"/>
    <s v="Ja"/>
    <s v="Ja"/>
    <m/>
    <s v="Ja"/>
    <s v="Nee"/>
    <s v="Ja"/>
    <s v="Ja"/>
    <s v="Vandalisme bestendige toiletten"/>
    <s v="Ja"/>
  </r>
  <r>
    <s v="verder dan 200 meter"/>
    <s v="Elke dag"/>
    <s v="70+"/>
    <x v="1"/>
    <x v="1"/>
    <s v="Ja"/>
    <s v="Ja"/>
    <s v="Ja"/>
    <s v="Ja"/>
    <s v="Ja"/>
    <m/>
    <s v="Ja"/>
    <s v="Nee"/>
    <s v="Ja"/>
    <s v="Ja"/>
    <s v="Vandalisme bestendige toiletten"/>
    <s v="Ja"/>
  </r>
  <r>
    <s v="151-200"/>
    <s v="Elke dag"/>
    <s v="51-70"/>
    <x v="3"/>
    <x v="0"/>
    <s v="Nee"/>
    <s v="Nee"/>
    <s v="Nee"/>
    <m/>
    <s v="Ja"/>
    <m/>
    <s v="Nee"/>
    <s v="Nee"/>
    <s v="Ja"/>
    <s v="Nee"/>
    <m/>
    <s v="Nee"/>
  </r>
  <r>
    <s v="151-200"/>
    <s v="Elke dag"/>
    <s v="51-70"/>
    <x v="1"/>
    <x v="0"/>
    <s v="Nee"/>
    <s v="Nee"/>
    <s v="Nee"/>
    <m/>
    <s v="Ja"/>
    <m/>
    <s v="Nee"/>
    <s v="Nee"/>
    <s v="Ja"/>
    <s v="Nee"/>
    <m/>
    <s v="Nee"/>
  </r>
  <r>
    <s v="verder dan 200 meter"/>
    <s v="Minimaal 1 keer per week"/>
    <s v="51-70"/>
    <x v="4"/>
    <x v="0"/>
    <s v="Nee"/>
    <s v="Nee"/>
    <s v="Nee"/>
    <s v="Nee"/>
    <s v="Nee"/>
    <s v="De 400 meter baan is een slecht idee"/>
    <s v="Ja"/>
    <s v="Nee"/>
    <m/>
    <s v="Nee"/>
    <m/>
    <m/>
  </r>
  <r>
    <s v="verder dan 200 meter"/>
    <s v="Minimaal 1 keer per week"/>
    <s v="51-70"/>
    <x v="0"/>
    <x v="0"/>
    <s v="Nee"/>
    <s v="Nee"/>
    <s v="Nee"/>
    <s v="Nee"/>
    <s v="Nee"/>
    <s v="De 400 meter baan is een slecht idee"/>
    <s v="Ja"/>
    <s v="Nee"/>
    <m/>
    <s v="Nee"/>
    <m/>
    <m/>
  </r>
  <r>
    <s v="verder dan 200 meter"/>
    <s v="Minimaal 1 keer per week"/>
    <s v="51-70"/>
    <x v="1"/>
    <x v="0"/>
    <s v="Nee"/>
    <s v="Nee"/>
    <s v="Nee"/>
    <s v="Nee"/>
    <s v="Nee"/>
    <s v="De 400 meter baan is een slecht idee"/>
    <s v="Ja"/>
    <s v="Nee"/>
    <m/>
    <s v="Nee"/>
    <m/>
    <m/>
  </r>
  <r>
    <s v="verder dan 200 meter"/>
    <s v="Minimaal 1 keer per week"/>
    <s v="51-70"/>
    <x v="2"/>
    <x v="0"/>
    <s v="Nee"/>
    <s v="Nee"/>
    <s v="Nee"/>
    <s v="Nee"/>
    <s v="Nee"/>
    <s v="De 400 meter baan is een slecht idee"/>
    <s v="Ja"/>
    <s v="Nee"/>
    <m/>
    <s v="Nee"/>
    <m/>
    <m/>
  </r>
  <r>
    <s v="0 - 50m"/>
    <s v="Een paar keer per maand"/>
    <s v="36-50"/>
    <x v="0"/>
    <x v="1"/>
    <s v="Ja"/>
    <s v="Nee"/>
    <s v="Ja"/>
    <s v="Ja"/>
    <s v="Ja"/>
    <m/>
    <s v="Ja"/>
    <s v="Nee"/>
    <s v="Nee"/>
    <s v="Ja"/>
    <s v="Wel voor wc's zorgen "/>
    <s v="Ja"/>
  </r>
  <r>
    <s v="0 - 50m"/>
    <s v="Een paar keer per maand"/>
    <s v="36-50"/>
    <x v="1"/>
    <x v="1"/>
    <s v="Ja"/>
    <s v="Nee"/>
    <s v="Ja"/>
    <s v="Ja"/>
    <s v="Ja"/>
    <m/>
    <s v="Ja"/>
    <s v="Nee"/>
    <s v="Nee"/>
    <s v="Ja"/>
    <s v="Wel voor wc's zorgen "/>
    <s v="Ja"/>
  </r>
  <r>
    <s v="0 - 50m"/>
    <s v="Een paar keer per maand"/>
    <s v="36-50"/>
    <x v="2"/>
    <x v="1"/>
    <s v="Ja"/>
    <s v="Nee"/>
    <s v="Ja"/>
    <s v="Ja"/>
    <s v="Ja"/>
    <m/>
    <s v="Ja"/>
    <s v="Nee"/>
    <s v="Nee"/>
    <s v="Ja"/>
    <s v="Wel voor wc's zorgen "/>
    <s v="Ja"/>
  </r>
  <r>
    <s v="0 - 50m"/>
    <s v="Elke dag"/>
    <s v="51-70"/>
    <x v="3"/>
    <x v="0"/>
    <s v="Nee"/>
    <s v="Nee"/>
    <s v="Ja"/>
    <s v="Ja"/>
    <s v="Nee"/>
    <s v="Een groot afgeschermd hondenveld met een hindernisbaan."/>
    <s v="Ja"/>
    <s v="Ja"/>
    <s v="Ja"/>
    <s v="Ja"/>
    <s v="Om toegang te krijgen dient men een muntje te gebruiken."/>
    <s v="Nee"/>
  </r>
  <r>
    <s v="verder dan 200 meter"/>
    <s v="Minimaal 1 keer per week"/>
    <s v="15-35"/>
    <x v="1"/>
    <x v="0"/>
    <s v="Ja"/>
    <s v="Nee"/>
    <s v="Ja"/>
    <s v="Ja"/>
    <s v="Ja"/>
    <m/>
    <s v="Ja"/>
    <s v="Nee"/>
    <s v="Ja"/>
    <s v="Ja"/>
    <m/>
    <s v="Nee"/>
  </r>
  <r>
    <s v="verder dan 200 meter"/>
    <s v="Minimaal 1 keer per week"/>
    <s v="15-35"/>
    <x v="2"/>
    <x v="0"/>
    <s v="Ja"/>
    <s v="Nee"/>
    <s v="Ja"/>
    <s v="Ja"/>
    <s v="Ja"/>
    <m/>
    <s v="Ja"/>
    <s v="Nee"/>
    <s v="Ja"/>
    <s v="Ja"/>
    <m/>
    <s v="Nee"/>
  </r>
  <r>
    <s v="verder dan 200 meter"/>
    <s v="Elke dag"/>
    <s v="36-50"/>
    <x v="3"/>
    <x v="1"/>
    <s v="Ja"/>
    <s v="Nee"/>
    <s v="Ja"/>
    <s v="Ja"/>
    <s v="Ja"/>
    <m/>
    <s v="Ja"/>
    <s v="Nee"/>
    <s v="Ja"/>
    <s v="Nee"/>
    <m/>
    <s v="Ja"/>
  </r>
  <r>
    <s v="verder dan 200 meter"/>
    <s v="Elke dag"/>
    <s v="36-50"/>
    <x v="1"/>
    <x v="1"/>
    <s v="Ja"/>
    <s v="Nee"/>
    <s v="Ja"/>
    <s v="Ja"/>
    <s v="Ja"/>
    <m/>
    <s v="Ja"/>
    <s v="Nee"/>
    <s v="Ja"/>
    <s v="Nee"/>
    <m/>
    <s v="Ja"/>
  </r>
  <r>
    <s v="verder dan 200 meter"/>
    <s v="Elke dag"/>
    <s v="36-50"/>
    <x v="2"/>
    <x v="1"/>
    <s v="Ja"/>
    <s v="Nee"/>
    <s v="Ja"/>
    <s v="Ja"/>
    <s v="Ja"/>
    <m/>
    <s v="Ja"/>
    <s v="Nee"/>
    <s v="Ja"/>
    <s v="Nee"/>
    <m/>
    <s v="Ja"/>
  </r>
  <r>
    <s v="0 - 50m"/>
    <s v="Elke dag"/>
    <s v="51-70"/>
    <x v="4"/>
    <x v="0"/>
    <s v="Ja"/>
    <s v="Nee"/>
    <s v="Nee"/>
    <m/>
    <s v="Ja"/>
    <s v="GEEN!"/>
    <s v="Nee"/>
    <s v="Ja"/>
    <s v="Ja"/>
    <s v="Ja"/>
    <s v="Openbare beveiligde/ onderhouden toiletten"/>
    <s v="Nee"/>
  </r>
  <r>
    <s v="0 - 50m"/>
    <s v="Elke dag"/>
    <s v="51-70"/>
    <x v="1"/>
    <x v="0"/>
    <s v="Ja"/>
    <s v="Nee"/>
    <s v="Nee"/>
    <m/>
    <s v="Ja"/>
    <s v="GEEN!"/>
    <s v="Nee"/>
    <s v="Ja"/>
    <s v="Ja"/>
    <s v="Ja"/>
    <s v="Openbare beveiligde/ onderhouden toiletten"/>
    <s v="Nee"/>
  </r>
  <r>
    <s v="verder dan 200 meter"/>
    <s v="Een paar keer per maand"/>
    <s v="51-70"/>
    <x v="1"/>
    <x v="0"/>
    <s v="Ja"/>
    <s v="Nee"/>
    <s v="Nee"/>
    <m/>
    <s v="Ja"/>
    <s v="Geen"/>
    <s v="Nee"/>
    <s v="Nee"/>
    <s v="Ja"/>
    <s v="Nee"/>
    <m/>
    <s v="Ja"/>
  </r>
  <r>
    <s v="verder dan 200 meter"/>
    <s v="Een paar keer per maand"/>
    <s v="51-70"/>
    <x v="1"/>
    <x v="0"/>
    <s v="Ja"/>
    <s v="Ja"/>
    <s v="Nee"/>
    <m/>
    <s v="Ja"/>
    <m/>
    <s v="Nee"/>
    <s v="Ja"/>
    <s v="Nee"/>
    <s v="Nee"/>
    <m/>
    <s v="Nee"/>
  </r>
  <r>
    <s v="151-200"/>
    <s v="Elke dag"/>
    <s v="51-70"/>
    <x v="3"/>
    <x v="0"/>
    <s v="Ja"/>
    <s v="Nee"/>
    <s v="Ja"/>
    <s v="Ja"/>
    <s v="Ja"/>
    <m/>
    <s v="Ja"/>
    <s v="Ja"/>
    <s v="Ja"/>
    <s v="Nee"/>
    <m/>
    <s v="Nee"/>
  </r>
  <r>
    <s v="151-200"/>
    <s v="Elke dag"/>
    <s v="51-70"/>
    <x v="0"/>
    <x v="0"/>
    <s v="Ja"/>
    <s v="Nee"/>
    <s v="Ja"/>
    <s v="Ja"/>
    <s v="Ja"/>
    <m/>
    <s v="Ja"/>
    <s v="Ja"/>
    <s v="Ja"/>
    <s v="Nee"/>
    <m/>
    <s v="Nee"/>
  </r>
  <r>
    <s v="151-200"/>
    <s v="Elke dag"/>
    <s v="51-70"/>
    <x v="1"/>
    <x v="0"/>
    <s v="Ja"/>
    <s v="Nee"/>
    <s v="Ja"/>
    <s v="Ja"/>
    <s v="Ja"/>
    <m/>
    <s v="Ja"/>
    <s v="Ja"/>
    <s v="Ja"/>
    <s v="Nee"/>
    <m/>
    <s v="Nee"/>
  </r>
  <r>
    <s v="051-100m"/>
    <s v="Minimaal 1 keer per week"/>
    <s v="51-70"/>
    <x v="1"/>
    <x v="0"/>
    <s v="Ja"/>
    <s v="Nee"/>
    <s v="Nee"/>
    <m/>
    <s v="Ja"/>
    <s v="Volleybalnet"/>
    <s v="Nee"/>
    <s v="Ja"/>
    <s v="Ja"/>
    <s v="Nee"/>
    <m/>
    <s v="Nee"/>
  </r>
  <r>
    <s v="verder dan 200 meter"/>
    <s v="Een paar keer per maand"/>
    <s v="36-50"/>
    <x v="0"/>
    <x v="0"/>
    <s v="Nee"/>
    <s v="Nee"/>
    <s v="Ja"/>
    <s v="Nee"/>
    <s v="Nee"/>
    <s v="Jeu de boules baan, voetbalveldje, baskbet met netje, volleybalveld en zoals er al staat een grote speeltuin"/>
    <s v="Ja"/>
    <s v="Ja"/>
    <s v="Ja"/>
    <s v="Nee"/>
    <m/>
    <s v="Nee"/>
  </r>
  <r>
    <s v="verder dan 200 meter"/>
    <s v="Zo af en toe"/>
    <s v="51-70"/>
    <x v="1"/>
    <x v="0"/>
    <s v="Ja"/>
    <s v="Ja"/>
    <s v="Ja"/>
    <s v="Nee"/>
    <s v="Ja"/>
    <s v="Toestellen om oefeningen op te doen. Net zoiets als op het ruthbeek"/>
    <s v="Ja"/>
    <s v="Nee"/>
    <s v="Nee"/>
    <s v="Ja"/>
    <s v="Aan de buitenzijde van het park goed in het zicht van de straat. B.v stadmatenstraat._x000a_In kombinatie met dag horeca en avonds afsluiten."/>
    <s v="Ja"/>
  </r>
  <r>
    <s v="verder dan 200 meter"/>
    <s v="Minimaal 1 keer per week"/>
    <s v="15-35"/>
    <x v="1"/>
    <x v="1"/>
    <s v="Ja"/>
    <s v="Nee"/>
    <s v="Nee"/>
    <m/>
    <s v="Ja"/>
    <m/>
    <s v="Ja"/>
    <s v="Nee"/>
    <s v="Ja"/>
    <s v="Nee"/>
    <m/>
    <s v="Nee"/>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3">
  <r>
    <s v="051-100m"/>
    <s v="Minimaal 1 keer per week"/>
    <x v="0"/>
    <x v="0"/>
    <s v="Nee"/>
    <x v="0"/>
    <x v="0"/>
    <x v="0"/>
    <x v="0"/>
    <x v="0"/>
    <s v="Padelbaan"/>
    <x v="0"/>
    <x v="0"/>
    <x v="0"/>
    <x v="0"/>
    <m/>
    <s v="Ja"/>
  </r>
  <r>
    <s v="051-100m"/>
    <s v="Minimaal 1 keer per week"/>
    <x v="0"/>
    <x v="1"/>
    <s v="Nee"/>
    <x v="0"/>
    <x v="0"/>
    <x v="0"/>
    <x v="0"/>
    <x v="0"/>
    <s v="Padelbaan"/>
    <x v="0"/>
    <x v="0"/>
    <x v="0"/>
    <x v="0"/>
    <m/>
    <s v="Ja"/>
  </r>
  <r>
    <s v="051-100m"/>
    <s v="Minimaal 1 keer per week"/>
    <x v="0"/>
    <x v="2"/>
    <s v="Nee"/>
    <x v="0"/>
    <x v="0"/>
    <x v="0"/>
    <x v="0"/>
    <x v="0"/>
    <s v="Padelbaan"/>
    <x v="0"/>
    <x v="0"/>
    <x v="0"/>
    <x v="0"/>
    <m/>
    <s v="Ja"/>
  </r>
  <r>
    <s v="0 - 50m"/>
    <s v="Elke dag"/>
    <x v="1"/>
    <x v="3"/>
    <s v="Nee"/>
    <x v="1"/>
    <x v="0"/>
    <x v="0"/>
    <x v="1"/>
    <x v="0"/>
    <s v="Basketbalfaciliteiten"/>
    <x v="0"/>
    <x v="0"/>
    <x v="0"/>
    <x v="0"/>
    <m/>
    <s v="Ja"/>
  </r>
  <r>
    <s v="0 - 50m"/>
    <s v="Elke dag"/>
    <x v="1"/>
    <x v="0"/>
    <s v="Nee"/>
    <x v="1"/>
    <x v="0"/>
    <x v="0"/>
    <x v="1"/>
    <x v="0"/>
    <s v="Basketbalfaciliteiten"/>
    <x v="0"/>
    <x v="0"/>
    <x v="0"/>
    <x v="0"/>
    <m/>
    <s v="Ja"/>
  </r>
  <r>
    <s v="0 - 50m"/>
    <s v="Elke dag"/>
    <x v="1"/>
    <x v="1"/>
    <s v="Nee"/>
    <x v="1"/>
    <x v="0"/>
    <x v="0"/>
    <x v="1"/>
    <x v="0"/>
    <s v="Basketbalfaciliteiten"/>
    <x v="0"/>
    <x v="0"/>
    <x v="0"/>
    <x v="0"/>
    <m/>
    <s v="Ja"/>
  </r>
  <r>
    <s v="0 - 50m"/>
    <s v="Minimaal 1 keer per week"/>
    <x v="2"/>
    <x v="1"/>
    <s v="Nee"/>
    <x v="0"/>
    <x v="0"/>
    <x v="0"/>
    <x v="0"/>
    <x v="0"/>
    <m/>
    <x v="0"/>
    <x v="0"/>
    <x v="0"/>
    <x v="0"/>
    <m/>
    <s v="Ja"/>
  </r>
  <r>
    <s v="0 - 50m"/>
    <s v="Minimaal 1 keer per week"/>
    <x v="2"/>
    <x v="2"/>
    <s v="Nee"/>
    <x v="0"/>
    <x v="0"/>
    <x v="0"/>
    <x v="0"/>
    <x v="0"/>
    <m/>
    <x v="0"/>
    <x v="0"/>
    <x v="0"/>
    <x v="0"/>
    <m/>
    <s v="Ja"/>
  </r>
  <r>
    <s v="0 - 50m"/>
    <s v="Een paar keer per maand"/>
    <x v="1"/>
    <x v="1"/>
    <s v="Nee"/>
    <x v="1"/>
    <x v="0"/>
    <x v="0"/>
    <x v="0"/>
    <x v="0"/>
    <s v="Geen"/>
    <x v="1"/>
    <x v="1"/>
    <x v="0"/>
    <x v="0"/>
    <m/>
    <s v="Nee"/>
  </r>
  <r>
    <s v="0 - 50m"/>
    <s v="Een paar keer per maand"/>
    <x v="1"/>
    <x v="2"/>
    <s v="Nee"/>
    <x v="1"/>
    <x v="0"/>
    <x v="0"/>
    <x v="0"/>
    <x v="0"/>
    <s v="Geen"/>
    <x v="1"/>
    <x v="1"/>
    <x v="0"/>
    <x v="0"/>
    <m/>
    <s v="Nee"/>
  </r>
  <r>
    <s v="0 - 50m"/>
    <s v="Elke dag"/>
    <x v="3"/>
    <x v="1"/>
    <s v="Nee"/>
    <x v="1"/>
    <x v="0"/>
    <x v="0"/>
    <x v="0"/>
    <x v="0"/>
    <m/>
    <x v="0"/>
    <x v="0"/>
    <x v="0"/>
    <x v="0"/>
    <m/>
    <s v="Ja"/>
  </r>
  <r>
    <s v="verder dan 200 meter"/>
    <s v="Een paar keer per maand"/>
    <x v="2"/>
    <x v="1"/>
    <s v="Nee"/>
    <x v="0"/>
    <x v="0"/>
    <x v="0"/>
    <x v="0"/>
    <x v="1"/>
    <s v="midget golf zoals vroeger"/>
    <x v="0"/>
    <x v="0"/>
    <x v="0"/>
    <x v="0"/>
    <m/>
    <s v="Nee"/>
  </r>
  <r>
    <s v="051-100m"/>
    <s v="Elke dag"/>
    <x v="0"/>
    <x v="1"/>
    <s v="Nee"/>
    <x v="1"/>
    <x v="0"/>
    <x v="0"/>
    <x v="0"/>
    <x v="0"/>
    <m/>
    <x v="0"/>
    <x v="1"/>
    <x v="0"/>
    <x v="0"/>
    <m/>
    <s v="Ja"/>
  </r>
  <r>
    <s v="0 - 50m"/>
    <s v="Een paar keer per maand"/>
    <x v="3"/>
    <x v="0"/>
    <s v="Nee"/>
    <x v="1"/>
    <x v="0"/>
    <x v="1"/>
    <x v="1"/>
    <x v="0"/>
    <s v="Geen"/>
    <x v="0"/>
    <x v="1"/>
    <x v="0"/>
    <x v="0"/>
    <s v="Toilet waarvoor je moet betalen (automatisch zelfreinigend toilet zoals op sommige andere locaties ook bestaan)"/>
    <s v="Nee"/>
  </r>
  <r>
    <s v="0 - 50m"/>
    <s v="Een paar keer per maand"/>
    <x v="3"/>
    <x v="1"/>
    <s v="Nee"/>
    <x v="1"/>
    <x v="0"/>
    <x v="1"/>
    <x v="1"/>
    <x v="0"/>
    <s v="Geen"/>
    <x v="0"/>
    <x v="1"/>
    <x v="0"/>
    <x v="0"/>
    <s v="Toilet waarvoor je moet betalen (automatisch zelfreinigend toilet zoals op sommige andere locaties ook bestaan)"/>
    <s v="Nee"/>
  </r>
  <r>
    <s v="0 - 50m"/>
    <s v="Een paar keer per maand"/>
    <x v="3"/>
    <x v="2"/>
    <s v="Nee"/>
    <x v="1"/>
    <x v="0"/>
    <x v="1"/>
    <x v="1"/>
    <x v="0"/>
    <s v="Geen"/>
    <x v="0"/>
    <x v="1"/>
    <x v="0"/>
    <x v="0"/>
    <s v="Toilet waarvoor je moet betalen (automatisch zelfreinigend toilet zoals op sommige andere locaties ook bestaan)"/>
    <s v="Nee"/>
  </r>
  <r>
    <s v="0 - 50m"/>
    <s v="Elke dag"/>
    <x v="1"/>
    <x v="0"/>
    <s v="Nee"/>
    <x v="1"/>
    <x v="0"/>
    <x v="1"/>
    <x v="0"/>
    <x v="0"/>
    <m/>
    <x v="0"/>
    <x v="0"/>
    <x v="0"/>
    <x v="0"/>
    <s v="Plasbuis en dixie"/>
    <s v="Nee"/>
  </r>
  <r>
    <s v="0 - 50m"/>
    <s v="Elke dag"/>
    <x v="1"/>
    <x v="1"/>
    <s v="Nee"/>
    <x v="1"/>
    <x v="0"/>
    <x v="1"/>
    <x v="0"/>
    <x v="0"/>
    <m/>
    <x v="0"/>
    <x v="0"/>
    <x v="0"/>
    <x v="0"/>
    <s v="Plasbuis en dixie"/>
    <s v="Nee"/>
  </r>
  <r>
    <s v="0 - 50m"/>
    <s v="Elke dag"/>
    <x v="1"/>
    <x v="0"/>
    <s v="Nee"/>
    <x v="1"/>
    <x v="0"/>
    <x v="1"/>
    <x v="0"/>
    <x v="0"/>
    <m/>
    <x v="0"/>
    <x v="0"/>
    <x v="0"/>
    <x v="0"/>
    <s v="Meerdere eenvoudige plaszuilen en damesunit"/>
    <s v="Nee"/>
  </r>
  <r>
    <s v="0 - 50m"/>
    <s v="Elke dag"/>
    <x v="1"/>
    <x v="1"/>
    <s v="Nee"/>
    <x v="1"/>
    <x v="0"/>
    <x v="1"/>
    <x v="0"/>
    <x v="0"/>
    <m/>
    <x v="0"/>
    <x v="0"/>
    <x v="0"/>
    <x v="0"/>
    <s v="Meerdere eenvoudige plaszuilen en damesunit"/>
    <s v="Nee"/>
  </r>
  <r>
    <s v="0 - 50m"/>
    <s v="Elke dag"/>
    <x v="1"/>
    <x v="3"/>
    <s v="Nee"/>
    <x v="1"/>
    <x v="1"/>
    <x v="1"/>
    <x v="0"/>
    <x v="0"/>
    <s v="Kabelbaan en halfpipe zou misschien kunnen, als er niet te veel gedoe van komt. Wel gaaf om ook de jongeren een mooie plek te geven."/>
    <x v="0"/>
    <x v="0"/>
    <x v="0"/>
    <x v="0"/>
    <s v="Hufterproof toilet zelfreinigend. Die zijn er wel. Als je eruit stapt , reinigt het toilet zichzelf. "/>
    <s v="Nee"/>
  </r>
  <r>
    <s v="0 - 50m"/>
    <s v="Elke dag"/>
    <x v="1"/>
    <x v="1"/>
    <s v="Nee"/>
    <x v="1"/>
    <x v="1"/>
    <x v="1"/>
    <x v="0"/>
    <x v="0"/>
    <s v="Kabelbaan en halfpipe zou misschien kunnen, als er niet te veel gedoe van komt. Wel gaaf om ook de jongeren een mooie plek te geven."/>
    <x v="0"/>
    <x v="0"/>
    <x v="0"/>
    <x v="0"/>
    <s v="Hufterproof toilet zelfreinigend. Die zijn er wel. Als je eruit stapt , reinigt het toilet zichzelf. "/>
    <s v="Nee"/>
  </r>
  <r>
    <s v="0 - 50m"/>
    <s v="Elke dag"/>
    <x v="1"/>
    <x v="2"/>
    <s v="Nee"/>
    <x v="1"/>
    <x v="1"/>
    <x v="1"/>
    <x v="0"/>
    <x v="0"/>
    <s v="Kabelbaan en halfpipe zou misschien kunnen, als er niet te veel gedoe van komt. Wel gaaf om ook de jongeren een mooie plek te geven."/>
    <x v="0"/>
    <x v="0"/>
    <x v="0"/>
    <x v="0"/>
    <s v="Hufterproof toilet zelfreinigend. Die zijn er wel. Als je eruit stapt , reinigt het toilet zichzelf. "/>
    <s v="Nee"/>
  </r>
  <r>
    <s v="0 - 50m"/>
    <s v="Elke dag"/>
    <x v="1"/>
    <x v="3"/>
    <s v="Nee"/>
    <x v="1"/>
    <x v="0"/>
    <x v="2"/>
    <x v="2"/>
    <x v="0"/>
    <s v="Basketbal! Is er nu ook en wordt veel gebruik van gemaakt."/>
    <x v="0"/>
    <x v="0"/>
    <x v="0"/>
    <x v="0"/>
    <m/>
    <s v="Nee"/>
  </r>
  <r>
    <s v="0 - 50m"/>
    <s v="Elke dag"/>
    <x v="1"/>
    <x v="0"/>
    <s v="Nee"/>
    <x v="1"/>
    <x v="0"/>
    <x v="2"/>
    <x v="2"/>
    <x v="0"/>
    <s v="Basketbal! Is er nu ook en wordt veel gebruik van gemaakt."/>
    <x v="0"/>
    <x v="0"/>
    <x v="0"/>
    <x v="0"/>
    <m/>
    <s v="Nee"/>
  </r>
  <r>
    <s v="0 - 50m"/>
    <s v="Elke dag"/>
    <x v="1"/>
    <x v="1"/>
    <s v="Nee"/>
    <x v="1"/>
    <x v="0"/>
    <x v="2"/>
    <x v="2"/>
    <x v="0"/>
    <s v="Basketbal! Is er nu ook en wordt veel gebruik van gemaakt."/>
    <x v="0"/>
    <x v="0"/>
    <x v="0"/>
    <x v="0"/>
    <m/>
    <s v="Nee"/>
  </r>
  <r>
    <s v="0 - 50m"/>
    <s v="Minimaal 1 keer per week"/>
    <x v="3"/>
    <x v="0"/>
    <s v="Nee"/>
    <x v="0"/>
    <x v="1"/>
    <x v="1"/>
    <x v="0"/>
    <x v="0"/>
    <m/>
    <x v="0"/>
    <x v="0"/>
    <x v="0"/>
    <x v="0"/>
    <s v="Een zelfreinigend toilet dat zich na elk gebruik zelf schoonspuit (zoals in Gouda bijv.)"/>
    <s v="Ja"/>
  </r>
  <r>
    <s v="0 - 50m"/>
    <s v="Minimaal 1 keer per week"/>
    <x v="3"/>
    <x v="1"/>
    <s v="Nee"/>
    <x v="0"/>
    <x v="1"/>
    <x v="1"/>
    <x v="0"/>
    <x v="0"/>
    <m/>
    <x v="0"/>
    <x v="0"/>
    <x v="0"/>
    <x v="0"/>
    <s v="Een zelfreinigend toilet dat zich na elk gebruik zelf schoonspuit (zoals in Gouda bijv.)"/>
    <s v="Ja"/>
  </r>
  <r>
    <s v="0 - 50m"/>
    <s v="Minimaal 1 keer per week"/>
    <x v="3"/>
    <x v="2"/>
    <s v="Nee"/>
    <x v="0"/>
    <x v="1"/>
    <x v="1"/>
    <x v="0"/>
    <x v="0"/>
    <m/>
    <x v="0"/>
    <x v="0"/>
    <x v="0"/>
    <x v="0"/>
    <s v="Een zelfreinigend toilet dat zich na elk gebruik zelf schoonspuit (zoals in Gouda bijv.)"/>
    <s v="Ja"/>
  </r>
  <r>
    <s v="051-100m"/>
    <s v="Elke dag"/>
    <x v="3"/>
    <x v="4"/>
    <s v="Nee"/>
    <x v="1"/>
    <x v="1"/>
    <x v="2"/>
    <x v="2"/>
    <x v="0"/>
    <s v="Geen"/>
    <x v="1"/>
    <x v="1"/>
    <x v="0"/>
    <x v="1"/>
    <m/>
    <s v="Nee"/>
  </r>
  <r>
    <s v="051-100m"/>
    <s v="Elke dag"/>
    <x v="3"/>
    <x v="0"/>
    <s v="Nee"/>
    <x v="1"/>
    <x v="1"/>
    <x v="2"/>
    <x v="2"/>
    <x v="0"/>
    <s v="Geen"/>
    <x v="1"/>
    <x v="1"/>
    <x v="0"/>
    <x v="1"/>
    <m/>
    <s v="Nee"/>
  </r>
  <r>
    <s v="051-100m"/>
    <s v="Elke dag"/>
    <x v="3"/>
    <x v="1"/>
    <s v="Nee"/>
    <x v="1"/>
    <x v="1"/>
    <x v="2"/>
    <x v="2"/>
    <x v="0"/>
    <s v="Geen"/>
    <x v="1"/>
    <x v="1"/>
    <x v="0"/>
    <x v="1"/>
    <m/>
    <s v="Nee"/>
  </r>
  <r>
    <s v="051-100m"/>
    <s v="Elke dag"/>
    <x v="3"/>
    <x v="2"/>
    <s v="Nee"/>
    <x v="1"/>
    <x v="1"/>
    <x v="2"/>
    <x v="2"/>
    <x v="0"/>
    <s v="Geen"/>
    <x v="1"/>
    <x v="1"/>
    <x v="0"/>
    <x v="1"/>
    <m/>
    <s v="Nee"/>
  </r>
  <r>
    <s v="0 - 50m"/>
    <s v="Elke dag"/>
    <x v="3"/>
    <x v="0"/>
    <s v="Nee"/>
    <x v="0"/>
    <x v="1"/>
    <x v="1"/>
    <x v="0"/>
    <x v="0"/>
    <s v="Meer voor kinderen"/>
    <x v="0"/>
    <x v="1"/>
    <x v="1"/>
    <x v="1"/>
    <m/>
    <s v="Nee"/>
  </r>
  <r>
    <s v="0 - 50m"/>
    <s v="Elke dag"/>
    <x v="3"/>
    <x v="1"/>
    <s v="Nee"/>
    <x v="0"/>
    <x v="1"/>
    <x v="1"/>
    <x v="0"/>
    <x v="0"/>
    <s v="Meer voor kinderen"/>
    <x v="0"/>
    <x v="1"/>
    <x v="1"/>
    <x v="1"/>
    <m/>
    <s v="Nee"/>
  </r>
  <r>
    <s v="0 - 50m"/>
    <s v="Elke dag"/>
    <x v="3"/>
    <x v="2"/>
    <s v="Nee"/>
    <x v="0"/>
    <x v="1"/>
    <x v="1"/>
    <x v="0"/>
    <x v="0"/>
    <s v="Meer voor kinderen"/>
    <x v="0"/>
    <x v="1"/>
    <x v="1"/>
    <x v="1"/>
    <m/>
    <s v="Nee"/>
  </r>
  <r>
    <s v="0 - 50m"/>
    <s v="Minimaal 1 keer per week"/>
    <x v="1"/>
    <x v="1"/>
    <s v="Nee"/>
    <x v="2"/>
    <x v="1"/>
    <x v="1"/>
    <x v="0"/>
    <x v="0"/>
    <s v="Voetbal "/>
    <x v="0"/>
    <x v="1"/>
    <x v="0"/>
    <x v="1"/>
    <m/>
    <s v="Ja"/>
  </r>
  <r>
    <s v="0 - 50m"/>
    <s v="Minimaal 1 keer per week"/>
    <x v="1"/>
    <x v="2"/>
    <s v="Nee"/>
    <x v="2"/>
    <x v="1"/>
    <x v="1"/>
    <x v="0"/>
    <x v="0"/>
    <s v="Voetbal "/>
    <x v="0"/>
    <x v="1"/>
    <x v="0"/>
    <x v="1"/>
    <m/>
    <s v="Ja"/>
  </r>
  <r>
    <s v="0 - 50m"/>
    <s v="Elke dag"/>
    <x v="2"/>
    <x v="1"/>
    <s v="Nee"/>
    <x v="1"/>
    <x v="0"/>
    <x v="1"/>
    <x v="0"/>
    <x v="0"/>
    <m/>
    <x v="0"/>
    <x v="0"/>
    <x v="0"/>
    <x v="0"/>
    <s v="Mobiele toiletten voor het drukke seizoen"/>
    <s v="Nee"/>
  </r>
  <r>
    <s v="0 - 50m"/>
    <s v="Minimaal 1 keer per week"/>
    <x v="1"/>
    <x v="1"/>
    <s v="Nee"/>
    <x v="1"/>
    <x v="0"/>
    <x v="1"/>
    <x v="0"/>
    <x v="0"/>
    <s v="Geen."/>
    <x v="1"/>
    <x v="0"/>
    <x v="0"/>
    <x v="0"/>
    <s v="Wil wel helpen schoonmaken voor zover mijn gezondheid en agenda dat toelaten."/>
    <s v="Ja"/>
  </r>
  <r>
    <s v="0 - 50m"/>
    <s v="Elke dag"/>
    <x v="1"/>
    <x v="3"/>
    <s v="Nee"/>
    <x v="1"/>
    <x v="0"/>
    <x v="2"/>
    <x v="2"/>
    <x v="0"/>
    <s v="Basketbal en beachvolley"/>
    <x v="0"/>
    <x v="0"/>
    <x v="0"/>
    <x v="0"/>
    <s v="Hufterproof en spuitschoon te maken"/>
    <s v="Nee"/>
  </r>
  <r>
    <s v="0 - 50m"/>
    <s v="Elke dag"/>
    <x v="1"/>
    <x v="1"/>
    <s v="Nee"/>
    <x v="1"/>
    <x v="0"/>
    <x v="2"/>
    <x v="2"/>
    <x v="0"/>
    <s v="Basketbal en beachvolley"/>
    <x v="0"/>
    <x v="0"/>
    <x v="0"/>
    <x v="0"/>
    <s v="Hufterproof en spuitschoon te maken"/>
    <s v="Nee"/>
  </r>
  <r>
    <s v="0 - 50m"/>
    <s v="Elke dag"/>
    <x v="1"/>
    <x v="2"/>
    <s v="Nee"/>
    <x v="1"/>
    <x v="0"/>
    <x v="2"/>
    <x v="2"/>
    <x v="0"/>
    <s v="Basketbal en beachvolley"/>
    <x v="0"/>
    <x v="0"/>
    <x v="0"/>
    <x v="0"/>
    <s v="Hufterproof en spuitschoon te maken"/>
    <s v="Nee"/>
  </r>
  <r>
    <s v="0 - 50m"/>
    <s v="Minimaal 1 keer per week"/>
    <x v="2"/>
    <x v="1"/>
    <s v="Nee"/>
    <x v="1"/>
    <x v="0"/>
    <x v="2"/>
    <x v="2"/>
    <x v="0"/>
    <m/>
    <x v="0"/>
    <x v="1"/>
    <x v="1"/>
    <x v="0"/>
    <m/>
    <s v="Nee"/>
  </r>
  <r>
    <s v="0 - 50m"/>
    <s v="Elke dag"/>
    <x v="1"/>
    <x v="3"/>
    <s v="Nee"/>
    <x v="1"/>
    <x v="1"/>
    <x v="2"/>
    <x v="2"/>
    <x v="0"/>
    <m/>
    <x v="1"/>
    <x v="0"/>
    <x v="1"/>
    <x v="0"/>
    <s v="Betaald toiletgebruik, met de opbrengst kan dan schoonmaken en onderhoud betaald worden. Minstens 1 euro."/>
    <s v="Nee"/>
  </r>
  <r>
    <s v="0 - 50m"/>
    <s v="Elke dag"/>
    <x v="2"/>
    <x v="3"/>
    <s v="Nee"/>
    <x v="1"/>
    <x v="0"/>
    <x v="2"/>
    <x v="2"/>
    <x v="0"/>
    <m/>
    <x v="1"/>
    <x v="0"/>
    <x v="0"/>
    <x v="0"/>
    <s v="Gehuurde voorzieningen, die regelmatig schoongemaakt/gewisseld worden."/>
    <s v="Nee"/>
  </r>
  <r>
    <s v="0 - 50m"/>
    <s v="Elke dag"/>
    <x v="2"/>
    <x v="0"/>
    <s v="Nee"/>
    <x v="1"/>
    <x v="0"/>
    <x v="2"/>
    <x v="2"/>
    <x v="0"/>
    <m/>
    <x v="1"/>
    <x v="0"/>
    <x v="0"/>
    <x v="0"/>
    <s v="Gehuurde voorzieningen, die regelmatig schoongemaakt/gewisseld worden."/>
    <s v="Nee"/>
  </r>
  <r>
    <s v="0 - 50m"/>
    <s v="Elke dag"/>
    <x v="2"/>
    <x v="2"/>
    <s v="Nee"/>
    <x v="1"/>
    <x v="0"/>
    <x v="2"/>
    <x v="2"/>
    <x v="0"/>
    <m/>
    <x v="1"/>
    <x v="0"/>
    <x v="0"/>
    <x v="0"/>
    <s v="Gehuurde voorzieningen, die regelmatig schoongemaakt/gewisseld worden."/>
    <s v="Nee"/>
  </r>
  <r>
    <s v="0 - 50m"/>
    <s v="Elke dag"/>
    <x v="3"/>
    <x v="3"/>
    <s v="Ja"/>
    <x v="1"/>
    <x v="0"/>
    <x v="1"/>
    <x v="0"/>
    <x v="0"/>
    <s v="Wat meer fitness apparatuur"/>
    <x v="0"/>
    <x v="1"/>
    <x v="0"/>
    <x v="1"/>
    <m/>
    <s v="Nee"/>
  </r>
  <r>
    <s v="0 - 50m"/>
    <s v="Elke dag"/>
    <x v="3"/>
    <x v="4"/>
    <s v="Ja"/>
    <x v="1"/>
    <x v="0"/>
    <x v="1"/>
    <x v="0"/>
    <x v="0"/>
    <s v="Wat meer fitness apparatuur"/>
    <x v="0"/>
    <x v="1"/>
    <x v="0"/>
    <x v="1"/>
    <m/>
    <s v="Nee"/>
  </r>
  <r>
    <s v="0 - 50m"/>
    <s v="Elke dag"/>
    <x v="3"/>
    <x v="1"/>
    <s v="Ja"/>
    <x v="1"/>
    <x v="0"/>
    <x v="1"/>
    <x v="0"/>
    <x v="0"/>
    <s v="Wat meer fitness apparatuur"/>
    <x v="0"/>
    <x v="1"/>
    <x v="0"/>
    <x v="1"/>
    <m/>
    <s v="Nee"/>
  </r>
  <r>
    <s v="0 - 50m"/>
    <s v="Elke dag"/>
    <x v="3"/>
    <x v="2"/>
    <s v="Ja"/>
    <x v="1"/>
    <x v="0"/>
    <x v="1"/>
    <x v="0"/>
    <x v="0"/>
    <s v="Wat meer fitness apparatuur"/>
    <x v="0"/>
    <x v="1"/>
    <x v="0"/>
    <x v="1"/>
    <m/>
    <s v="Nee"/>
  </r>
  <r>
    <s v="0 - 50m"/>
    <s v="Elke dag"/>
    <x v="1"/>
    <x v="3"/>
    <s v="Nee"/>
    <x v="1"/>
    <x v="0"/>
    <x v="1"/>
    <x v="0"/>
    <x v="0"/>
    <m/>
    <x v="0"/>
    <x v="0"/>
    <x v="0"/>
    <x v="1"/>
    <m/>
    <s v="Ja"/>
  </r>
  <r>
    <s v="0 - 50m"/>
    <s v="Elke dag"/>
    <x v="1"/>
    <x v="1"/>
    <s v="Nee"/>
    <x v="1"/>
    <x v="0"/>
    <x v="1"/>
    <x v="0"/>
    <x v="0"/>
    <m/>
    <x v="0"/>
    <x v="0"/>
    <x v="0"/>
    <x v="1"/>
    <m/>
    <s v="Ja"/>
  </r>
  <r>
    <s v="0 - 50m"/>
    <s v="Elke dag"/>
    <x v="1"/>
    <x v="2"/>
    <s v="Nee"/>
    <x v="1"/>
    <x v="0"/>
    <x v="1"/>
    <x v="0"/>
    <x v="0"/>
    <m/>
    <x v="0"/>
    <x v="0"/>
    <x v="0"/>
    <x v="1"/>
    <m/>
    <s v="Ja"/>
  </r>
  <r>
    <s v="verder dan 200 meter"/>
    <s v="Minimaal 1 keer per week"/>
    <x v="3"/>
    <x v="3"/>
    <s v="Nee"/>
    <x v="0"/>
    <x v="0"/>
    <x v="2"/>
    <x v="2"/>
    <x v="0"/>
    <m/>
    <x v="0"/>
    <x v="1"/>
    <x v="0"/>
    <x v="1"/>
    <m/>
    <s v="Nee"/>
  </r>
  <r>
    <s v="verder dan 200 meter"/>
    <s v="Minimaal 1 keer per week"/>
    <x v="3"/>
    <x v="0"/>
    <s v="Nee"/>
    <x v="0"/>
    <x v="0"/>
    <x v="2"/>
    <x v="2"/>
    <x v="0"/>
    <m/>
    <x v="0"/>
    <x v="1"/>
    <x v="0"/>
    <x v="1"/>
    <m/>
    <s v="Nee"/>
  </r>
  <r>
    <s v="verder dan 200 meter"/>
    <s v="Minimaal 1 keer per week"/>
    <x v="3"/>
    <x v="1"/>
    <s v="Nee"/>
    <x v="0"/>
    <x v="0"/>
    <x v="2"/>
    <x v="2"/>
    <x v="0"/>
    <m/>
    <x v="0"/>
    <x v="1"/>
    <x v="0"/>
    <x v="1"/>
    <m/>
    <s v="Nee"/>
  </r>
  <r>
    <s v="verder dan 200 meter"/>
    <s v="Minimaal 1 keer per week"/>
    <x v="3"/>
    <x v="2"/>
    <s v="Nee"/>
    <x v="0"/>
    <x v="0"/>
    <x v="2"/>
    <x v="2"/>
    <x v="0"/>
    <m/>
    <x v="0"/>
    <x v="1"/>
    <x v="0"/>
    <x v="1"/>
    <m/>
    <s v="Nee"/>
  </r>
  <r>
    <s v="0 - 50m"/>
    <s v="Een paar keer per maand"/>
    <x v="1"/>
    <x v="1"/>
    <s v="Nee"/>
    <x v="1"/>
    <x v="1"/>
    <x v="2"/>
    <x v="2"/>
    <x v="0"/>
    <m/>
    <x v="0"/>
    <x v="1"/>
    <x v="0"/>
    <x v="1"/>
    <m/>
    <s v="Nee"/>
  </r>
  <r>
    <s v="0 - 50m"/>
    <s v="Elke dag"/>
    <x v="1"/>
    <x v="0"/>
    <s v="Nee"/>
    <x v="1"/>
    <x v="0"/>
    <x v="1"/>
    <x v="0"/>
    <x v="0"/>
    <m/>
    <x v="0"/>
    <x v="0"/>
    <x v="1"/>
    <x v="1"/>
    <m/>
    <s v="Ja"/>
  </r>
  <r>
    <s v="0 - 50m"/>
    <s v="Elke dag"/>
    <x v="1"/>
    <x v="1"/>
    <s v="Nee"/>
    <x v="1"/>
    <x v="0"/>
    <x v="1"/>
    <x v="0"/>
    <x v="0"/>
    <m/>
    <x v="0"/>
    <x v="0"/>
    <x v="1"/>
    <x v="1"/>
    <m/>
    <s v="Ja"/>
  </r>
  <r>
    <s v="0 - 50m"/>
    <s v="Elke dag"/>
    <x v="1"/>
    <x v="2"/>
    <s v="Nee"/>
    <x v="1"/>
    <x v="0"/>
    <x v="1"/>
    <x v="0"/>
    <x v="0"/>
    <m/>
    <x v="0"/>
    <x v="0"/>
    <x v="1"/>
    <x v="1"/>
    <m/>
    <s v="Ja"/>
  </r>
  <r>
    <s v="0 - 50m"/>
    <s v="Elke dag"/>
    <x v="2"/>
    <x v="1"/>
    <s v="Nee"/>
    <x v="1"/>
    <x v="0"/>
    <x v="1"/>
    <x v="0"/>
    <x v="0"/>
    <m/>
    <x v="0"/>
    <x v="0"/>
    <x v="1"/>
    <x v="1"/>
    <m/>
    <s v="Nee"/>
  </r>
  <r>
    <s v="0 - 50m"/>
    <s v="Een paar keer per maand"/>
    <x v="0"/>
    <x v="1"/>
    <s v="Ja"/>
    <x v="1"/>
    <x v="1"/>
    <x v="1"/>
    <x v="0"/>
    <x v="0"/>
    <m/>
    <x v="1"/>
    <x v="0"/>
    <x v="1"/>
    <x v="0"/>
    <s v="Betaalde toegang"/>
    <s v="Nee"/>
  </r>
  <r>
    <s v="0 - 50m"/>
    <s v="Een paar keer per maand"/>
    <x v="0"/>
    <x v="2"/>
    <s v="Ja"/>
    <x v="1"/>
    <x v="1"/>
    <x v="1"/>
    <x v="0"/>
    <x v="0"/>
    <m/>
    <x v="1"/>
    <x v="0"/>
    <x v="1"/>
    <x v="0"/>
    <s v="Betaalde toegang"/>
    <s v="Nee"/>
  </r>
  <r>
    <s v="051-100m"/>
    <s v="Minimaal 1 keer per week"/>
    <x v="0"/>
    <x v="0"/>
    <s v="Nee"/>
    <x v="1"/>
    <x v="0"/>
    <x v="1"/>
    <x v="0"/>
    <x v="0"/>
    <m/>
    <x v="0"/>
    <x v="0"/>
    <x v="0"/>
    <x v="0"/>
    <s v="Koppelen aan daghoreca. Zonder voorziening kunnen mensen niet lang in het Volkspark blijven. Eventueel betaald faciliteren. "/>
    <s v="Nee"/>
  </r>
  <r>
    <s v="051-100m"/>
    <s v="Minimaal 1 keer per week"/>
    <x v="0"/>
    <x v="1"/>
    <s v="Nee"/>
    <x v="1"/>
    <x v="0"/>
    <x v="1"/>
    <x v="0"/>
    <x v="0"/>
    <m/>
    <x v="0"/>
    <x v="0"/>
    <x v="0"/>
    <x v="0"/>
    <s v="Koppelen aan daghoreca. Zonder voorziening kunnen mensen niet lang in het Volkspark blijven. Eventueel betaald faciliteren. "/>
    <s v="Nee"/>
  </r>
  <r>
    <s v="051-100m"/>
    <s v="Minimaal 1 keer per week"/>
    <x v="0"/>
    <x v="2"/>
    <s v="Nee"/>
    <x v="1"/>
    <x v="0"/>
    <x v="1"/>
    <x v="0"/>
    <x v="0"/>
    <m/>
    <x v="0"/>
    <x v="0"/>
    <x v="0"/>
    <x v="0"/>
    <s v="Koppelen aan daghoreca. Zonder voorziening kunnen mensen niet lang in het Volkspark blijven. Eventueel betaald faciliteren. "/>
    <s v="Nee"/>
  </r>
  <r>
    <s v="0 - 50m"/>
    <s v="Elke dag"/>
    <x v="3"/>
    <x v="0"/>
    <s v="Ja"/>
    <x v="1"/>
    <x v="0"/>
    <x v="1"/>
    <x v="0"/>
    <x v="0"/>
    <m/>
    <x v="1"/>
    <x v="1"/>
    <x v="0"/>
    <x v="0"/>
    <s v="Open ruimte voor sanitair (voorbeeld Hulsbeek). Goede verlichting en camera toezicht (preventief)."/>
    <s v="Ja"/>
  </r>
  <r>
    <s v="051-100m"/>
    <s v="Minimaal 1 keer per week"/>
    <x v="1"/>
    <x v="1"/>
    <s v="Nee"/>
    <x v="1"/>
    <x v="0"/>
    <x v="1"/>
    <x v="1"/>
    <x v="0"/>
    <m/>
    <x v="0"/>
    <x v="1"/>
    <x v="0"/>
    <x v="0"/>
    <s v="Zichtbare ordehandhaving en camera's "/>
    <s v="Nee"/>
  </r>
  <r>
    <s v="051-100m"/>
    <s v="Minimaal 1 keer per week"/>
    <x v="1"/>
    <x v="2"/>
    <s v="Nee"/>
    <x v="1"/>
    <x v="0"/>
    <x v="1"/>
    <x v="1"/>
    <x v="0"/>
    <m/>
    <x v="0"/>
    <x v="1"/>
    <x v="0"/>
    <x v="0"/>
    <s v="Zichtbare ordehandhaving en camera's "/>
    <s v="Nee"/>
  </r>
  <r>
    <s v="verder dan 200 meter"/>
    <s v="Minimaal 1 keer per week"/>
    <x v="0"/>
    <x v="3"/>
    <s v="Nee"/>
    <x v="1"/>
    <x v="0"/>
    <x v="1"/>
    <x v="0"/>
    <x v="0"/>
    <m/>
    <x v="0"/>
    <x v="0"/>
    <x v="1"/>
    <x v="1"/>
    <m/>
    <s v="Nee"/>
  </r>
  <r>
    <s v="verder dan 200 meter"/>
    <s v="Minimaal 1 keer per week"/>
    <x v="0"/>
    <x v="4"/>
    <s v="Nee"/>
    <x v="1"/>
    <x v="0"/>
    <x v="1"/>
    <x v="0"/>
    <x v="0"/>
    <m/>
    <x v="0"/>
    <x v="0"/>
    <x v="1"/>
    <x v="1"/>
    <m/>
    <s v="Nee"/>
  </r>
  <r>
    <s v="verder dan 200 meter"/>
    <s v="Minimaal 1 keer per week"/>
    <x v="0"/>
    <x v="1"/>
    <s v="Nee"/>
    <x v="1"/>
    <x v="0"/>
    <x v="1"/>
    <x v="0"/>
    <x v="0"/>
    <m/>
    <x v="0"/>
    <x v="0"/>
    <x v="1"/>
    <x v="1"/>
    <m/>
    <s v="Nee"/>
  </r>
  <r>
    <s v="verder dan 200 meter"/>
    <s v="Minimaal 1 keer per week"/>
    <x v="0"/>
    <x v="2"/>
    <s v="Nee"/>
    <x v="1"/>
    <x v="0"/>
    <x v="1"/>
    <x v="0"/>
    <x v="0"/>
    <m/>
    <x v="0"/>
    <x v="0"/>
    <x v="1"/>
    <x v="1"/>
    <m/>
    <s v="Nee"/>
  </r>
  <r>
    <s v="verder dan 200 meter"/>
    <s v="Minimaal 1 keer per week"/>
    <x v="0"/>
    <x v="3"/>
    <s v="Nee"/>
    <x v="1"/>
    <x v="0"/>
    <x v="1"/>
    <x v="0"/>
    <x v="0"/>
    <m/>
    <x v="0"/>
    <x v="0"/>
    <x v="1"/>
    <x v="1"/>
    <m/>
    <s v="Nee"/>
  </r>
  <r>
    <s v="verder dan 200 meter"/>
    <s v="Minimaal 1 keer per week"/>
    <x v="0"/>
    <x v="4"/>
    <s v="Nee"/>
    <x v="1"/>
    <x v="0"/>
    <x v="1"/>
    <x v="0"/>
    <x v="0"/>
    <m/>
    <x v="0"/>
    <x v="0"/>
    <x v="1"/>
    <x v="1"/>
    <m/>
    <s v="Nee"/>
  </r>
  <r>
    <s v="verder dan 200 meter"/>
    <s v="Minimaal 1 keer per week"/>
    <x v="0"/>
    <x v="1"/>
    <s v="Nee"/>
    <x v="1"/>
    <x v="0"/>
    <x v="1"/>
    <x v="0"/>
    <x v="0"/>
    <m/>
    <x v="0"/>
    <x v="0"/>
    <x v="1"/>
    <x v="1"/>
    <m/>
    <s v="Nee"/>
  </r>
  <r>
    <s v="verder dan 200 meter"/>
    <s v="Minimaal 1 keer per week"/>
    <x v="0"/>
    <x v="2"/>
    <s v="Nee"/>
    <x v="1"/>
    <x v="0"/>
    <x v="1"/>
    <x v="0"/>
    <x v="0"/>
    <m/>
    <x v="0"/>
    <x v="0"/>
    <x v="1"/>
    <x v="1"/>
    <m/>
    <s v="Nee"/>
  </r>
  <r>
    <s v="0 - 50m"/>
    <s v="Minimaal 1 keer per week"/>
    <x v="0"/>
    <x v="3"/>
    <s v="Nee"/>
    <x v="1"/>
    <x v="0"/>
    <x v="2"/>
    <x v="2"/>
    <x v="0"/>
    <m/>
    <x v="0"/>
    <x v="0"/>
    <x v="0"/>
    <x v="0"/>
    <s v="Dixie’s met warm weer plaatsen om troep in de bosjes te voorkomen"/>
    <s v="Nee"/>
  </r>
  <r>
    <s v="0 - 50m"/>
    <s v="Minimaal 1 keer per week"/>
    <x v="0"/>
    <x v="2"/>
    <s v="Nee"/>
    <x v="1"/>
    <x v="0"/>
    <x v="2"/>
    <x v="2"/>
    <x v="0"/>
    <m/>
    <x v="0"/>
    <x v="0"/>
    <x v="0"/>
    <x v="0"/>
    <s v="Dixie’s met warm weer plaatsen om troep in de bosjes te voorkomen"/>
    <s v="Nee"/>
  </r>
  <r>
    <s v="051-100m"/>
    <s v="Elke dag"/>
    <x v="2"/>
    <x v="3"/>
    <s v="Nee"/>
    <x v="1"/>
    <x v="0"/>
    <x v="2"/>
    <x v="2"/>
    <x v="0"/>
    <s v="Uitbreiding van de sporttoestellen"/>
    <x v="1"/>
    <x v="0"/>
    <x v="1"/>
    <x v="1"/>
    <m/>
    <s v="Ja"/>
  </r>
  <r>
    <s v="051-100m"/>
    <s v="Elke dag"/>
    <x v="2"/>
    <x v="4"/>
    <s v="Nee"/>
    <x v="1"/>
    <x v="0"/>
    <x v="2"/>
    <x v="2"/>
    <x v="0"/>
    <s v="Uitbreiding van de sporttoestellen"/>
    <x v="1"/>
    <x v="0"/>
    <x v="1"/>
    <x v="1"/>
    <m/>
    <s v="Ja"/>
  </r>
  <r>
    <s v="051-100m"/>
    <s v="Elke dag"/>
    <x v="2"/>
    <x v="0"/>
    <s v="Nee"/>
    <x v="1"/>
    <x v="0"/>
    <x v="2"/>
    <x v="2"/>
    <x v="0"/>
    <s v="Uitbreiding van de sporttoestellen"/>
    <x v="1"/>
    <x v="0"/>
    <x v="1"/>
    <x v="1"/>
    <m/>
    <s v="Ja"/>
  </r>
  <r>
    <s v="051-100m"/>
    <s v="Elke dag"/>
    <x v="2"/>
    <x v="1"/>
    <s v="Nee"/>
    <x v="1"/>
    <x v="0"/>
    <x v="2"/>
    <x v="2"/>
    <x v="0"/>
    <s v="Uitbreiding van de sporttoestellen"/>
    <x v="1"/>
    <x v="0"/>
    <x v="1"/>
    <x v="1"/>
    <m/>
    <s v="Ja"/>
  </r>
  <r>
    <s v="051-100m"/>
    <s v="Elke dag"/>
    <x v="2"/>
    <x v="2"/>
    <s v="Nee"/>
    <x v="1"/>
    <x v="0"/>
    <x v="2"/>
    <x v="2"/>
    <x v="0"/>
    <s v="Uitbreiding van de sporttoestellen"/>
    <x v="1"/>
    <x v="0"/>
    <x v="1"/>
    <x v="1"/>
    <m/>
    <s v="Ja"/>
  </r>
  <r>
    <s v="0 - 50m"/>
    <s v="Elke dag"/>
    <x v="1"/>
    <x v="3"/>
    <s v="Nee"/>
    <x v="1"/>
    <x v="1"/>
    <x v="1"/>
    <x v="0"/>
    <x v="0"/>
    <m/>
    <x v="1"/>
    <x v="0"/>
    <x v="1"/>
    <x v="0"/>
    <m/>
    <s v="Nee"/>
  </r>
  <r>
    <s v="0 - 50m"/>
    <s v="Elke dag"/>
    <x v="1"/>
    <x v="1"/>
    <s v="Nee"/>
    <x v="1"/>
    <x v="1"/>
    <x v="1"/>
    <x v="0"/>
    <x v="0"/>
    <m/>
    <x v="1"/>
    <x v="0"/>
    <x v="1"/>
    <x v="0"/>
    <m/>
    <s v="Nee"/>
  </r>
  <r>
    <s v="0 - 50m"/>
    <s v="Zo af en toe"/>
    <x v="0"/>
    <x v="1"/>
    <s v="Nee"/>
    <x v="1"/>
    <x v="1"/>
    <x v="1"/>
    <x v="2"/>
    <x v="1"/>
    <s v="Calisthenics park"/>
    <x v="2"/>
    <x v="0"/>
    <x v="2"/>
    <x v="0"/>
    <s v="Zorgen dat het er aantrekkelijk en schoon uitziet (pschologisch effect - mensen maken dingen die er schoon/netjes uitzien minder snel vuil). Misschien eventueel een samenwerking met horeca. "/>
    <s v="Nee"/>
  </r>
  <r>
    <s v="0 - 50m"/>
    <s v="Zo af en toe"/>
    <x v="0"/>
    <x v="2"/>
    <s v="Nee"/>
    <x v="1"/>
    <x v="1"/>
    <x v="1"/>
    <x v="2"/>
    <x v="1"/>
    <s v="Calisthenics park"/>
    <x v="2"/>
    <x v="0"/>
    <x v="2"/>
    <x v="0"/>
    <s v="Zorgen dat het er aantrekkelijk en schoon uitziet (pschologisch effect - mensen maken dingen die er schoon/netjes uitzien minder snel vuil). Misschien eventueel een samenwerking met horeca. "/>
    <s v="Nee"/>
  </r>
  <r>
    <s v="0 - 50m"/>
    <s v="Elke dag"/>
    <x v="1"/>
    <x v="3"/>
    <s v="Misschien"/>
    <x v="1"/>
    <x v="0"/>
    <x v="1"/>
    <x v="0"/>
    <x v="0"/>
    <m/>
    <x v="0"/>
    <x v="0"/>
    <x v="0"/>
    <x v="0"/>
    <s v="Degene die evenementen organiseert in het park,  verplichten om sanitaire voorzieningen te treffen.  Dus ook bijvoorbeeld studenten organisaties."/>
    <s v="Ja"/>
  </r>
  <r>
    <s v="0 - 50m"/>
    <s v="Elke dag"/>
    <x v="1"/>
    <x v="1"/>
    <s v="Misschien"/>
    <x v="1"/>
    <x v="0"/>
    <x v="1"/>
    <x v="0"/>
    <x v="0"/>
    <m/>
    <x v="0"/>
    <x v="0"/>
    <x v="0"/>
    <x v="0"/>
    <s v="Degene die evenementen organiseert in het park,  verplichten om sanitaire voorzieningen te treffen.  Dus ook bijvoorbeeld studenten organisaties."/>
    <s v="Ja"/>
  </r>
  <r>
    <s v="0 - 50m"/>
    <s v="Elke dag"/>
    <x v="1"/>
    <x v="2"/>
    <s v="Misschien"/>
    <x v="1"/>
    <x v="0"/>
    <x v="1"/>
    <x v="0"/>
    <x v="0"/>
    <m/>
    <x v="0"/>
    <x v="0"/>
    <x v="0"/>
    <x v="0"/>
    <s v="Degene die evenementen organiseert in het park,  verplichten om sanitaire voorzieningen te treffen.  Dus ook bijvoorbeeld studenten organisaties."/>
    <s v="Ja"/>
  </r>
  <r>
    <s v="0 - 50m"/>
    <s v="Minimaal 1 keer per week"/>
    <x v="2"/>
    <x v="0"/>
    <s v="Nee"/>
    <x v="1"/>
    <x v="0"/>
    <x v="2"/>
    <x v="2"/>
    <x v="0"/>
    <s v="Een 400 meter baan is helemaal niet nodig, kan ook naar 200 meter"/>
    <x v="0"/>
    <x v="0"/>
    <x v="1"/>
    <x v="0"/>
    <s v="Een toilet bij de parkbehheerder/ onderhoud zodat er toch enige toezicht is. Afsluitbaar en met gebruik van muntjes."/>
    <s v="Nee"/>
  </r>
  <r>
    <s v="0 - 50m"/>
    <s v="Minimaal 1 keer per week"/>
    <x v="2"/>
    <x v="1"/>
    <s v="Nee"/>
    <x v="1"/>
    <x v="0"/>
    <x v="2"/>
    <x v="2"/>
    <x v="0"/>
    <s v="Een 400 meter baan is helemaal niet nodig, kan ook naar 200 meter"/>
    <x v="0"/>
    <x v="0"/>
    <x v="1"/>
    <x v="0"/>
    <s v="Een toilet bij de parkbehheerder/ onderhoud zodat er toch enige toezicht is. Afsluitbaar en met gebruik van muntjes."/>
    <s v="Nee"/>
  </r>
  <r>
    <s v="051-100m"/>
    <s v="Minimaal 1 keer per week"/>
    <x v="3"/>
    <x v="3"/>
    <s v="Misschien"/>
    <x v="1"/>
    <x v="0"/>
    <x v="1"/>
    <x v="0"/>
    <x v="0"/>
    <s v="Voetbal veldje "/>
    <x v="0"/>
    <x v="0"/>
    <x v="1"/>
    <x v="0"/>
    <s v="Betaald openbaar toilet "/>
    <s v="Ja"/>
  </r>
  <r>
    <s v="051-100m"/>
    <s v="Minimaal 1 keer per week"/>
    <x v="1"/>
    <x v="1"/>
    <s v="Nee"/>
    <x v="1"/>
    <x v="0"/>
    <x v="2"/>
    <x v="2"/>
    <x v="0"/>
    <s v="Geen"/>
    <x v="1"/>
    <x v="0"/>
    <x v="0"/>
    <x v="0"/>
    <s v="Betaalde sanitaire voorzieningen"/>
    <s v="Nee"/>
  </r>
  <r>
    <s v="051-100m"/>
    <s v="Elke dag"/>
    <x v="1"/>
    <x v="3"/>
    <s v="Nee"/>
    <x v="1"/>
    <x v="0"/>
    <x v="1"/>
    <x v="0"/>
    <x v="0"/>
    <s v="Nvt"/>
    <x v="0"/>
    <x v="1"/>
    <x v="0"/>
    <x v="1"/>
    <m/>
    <s v="Ja"/>
  </r>
  <r>
    <s v="051-100m"/>
    <s v="Elke dag"/>
    <x v="1"/>
    <x v="4"/>
    <s v="Nee"/>
    <x v="1"/>
    <x v="0"/>
    <x v="1"/>
    <x v="0"/>
    <x v="0"/>
    <s v="Nvt"/>
    <x v="0"/>
    <x v="1"/>
    <x v="0"/>
    <x v="1"/>
    <m/>
    <s v="Ja"/>
  </r>
  <r>
    <s v="051-100m"/>
    <s v="Elke dag"/>
    <x v="1"/>
    <x v="0"/>
    <s v="Nee"/>
    <x v="1"/>
    <x v="0"/>
    <x v="1"/>
    <x v="0"/>
    <x v="0"/>
    <s v="Nvt"/>
    <x v="0"/>
    <x v="1"/>
    <x v="0"/>
    <x v="1"/>
    <m/>
    <s v="Ja"/>
  </r>
  <r>
    <s v="051-100m"/>
    <s v="Elke dag"/>
    <x v="1"/>
    <x v="1"/>
    <s v="Nee"/>
    <x v="1"/>
    <x v="0"/>
    <x v="1"/>
    <x v="0"/>
    <x v="0"/>
    <s v="Nvt"/>
    <x v="0"/>
    <x v="1"/>
    <x v="0"/>
    <x v="1"/>
    <m/>
    <s v="Ja"/>
  </r>
  <r>
    <s v="051-100m"/>
    <s v="Elke dag"/>
    <x v="1"/>
    <x v="2"/>
    <s v="Nee"/>
    <x v="1"/>
    <x v="0"/>
    <x v="1"/>
    <x v="0"/>
    <x v="0"/>
    <s v="Nvt"/>
    <x v="0"/>
    <x v="1"/>
    <x v="0"/>
    <x v="1"/>
    <m/>
    <s v="Ja"/>
  </r>
  <r>
    <s v="0 - 50m"/>
    <s v="Minimaal 1 keer per week"/>
    <x v="1"/>
    <x v="1"/>
    <s v="Misschien"/>
    <x v="1"/>
    <x v="1"/>
    <x v="1"/>
    <x v="0"/>
    <x v="0"/>
    <m/>
    <x v="1"/>
    <x v="0"/>
    <x v="0"/>
    <x v="0"/>
    <s v="toezicht"/>
    <s v="Nee"/>
  </r>
  <r>
    <s v="0 - 50m"/>
    <s v="Elke dag"/>
    <x v="3"/>
    <x v="0"/>
    <s v="Nee"/>
    <x v="1"/>
    <x v="0"/>
    <x v="2"/>
    <x v="2"/>
    <x v="0"/>
    <m/>
    <x v="0"/>
    <x v="0"/>
    <x v="0"/>
    <x v="1"/>
    <m/>
    <s v="Nee"/>
  </r>
  <r>
    <s v="0 - 50m"/>
    <s v="Elke dag"/>
    <x v="3"/>
    <x v="1"/>
    <s v="Nee"/>
    <x v="1"/>
    <x v="0"/>
    <x v="2"/>
    <x v="2"/>
    <x v="0"/>
    <m/>
    <x v="0"/>
    <x v="0"/>
    <x v="0"/>
    <x v="1"/>
    <m/>
    <s v="Nee"/>
  </r>
  <r>
    <s v="0 - 50m"/>
    <s v="Minimaal 1 keer per week"/>
    <x v="1"/>
    <x v="1"/>
    <s v="Misschien"/>
    <x v="1"/>
    <x v="0"/>
    <x v="2"/>
    <x v="2"/>
    <x v="0"/>
    <m/>
    <x v="2"/>
    <x v="0"/>
    <x v="1"/>
    <x v="1"/>
    <m/>
    <s v="Nee"/>
  </r>
  <r>
    <s v="151-200"/>
    <s v="Minimaal 1 keer per week"/>
    <x v="1"/>
    <x v="4"/>
    <s v="Ja"/>
    <x v="1"/>
    <x v="0"/>
    <x v="1"/>
    <x v="0"/>
    <x v="1"/>
    <s v="Trimbaan als by Rutbeek"/>
    <x v="1"/>
    <x v="1"/>
    <x v="2"/>
    <x v="0"/>
    <m/>
    <s v="Ja"/>
  </r>
  <r>
    <s v="151-200"/>
    <s v="Minimaal 1 keer per week"/>
    <x v="1"/>
    <x v="1"/>
    <s v="Ja"/>
    <x v="1"/>
    <x v="0"/>
    <x v="1"/>
    <x v="0"/>
    <x v="1"/>
    <s v="Trimbaan als by Rutbeek"/>
    <x v="1"/>
    <x v="1"/>
    <x v="2"/>
    <x v="0"/>
    <m/>
    <s v="Ja"/>
  </r>
  <r>
    <s v="151-200"/>
    <s v="Minimaal 1 keer per week"/>
    <x v="1"/>
    <x v="2"/>
    <s v="Ja"/>
    <x v="1"/>
    <x v="0"/>
    <x v="1"/>
    <x v="0"/>
    <x v="1"/>
    <s v="Trimbaan als by Rutbeek"/>
    <x v="1"/>
    <x v="1"/>
    <x v="2"/>
    <x v="0"/>
    <m/>
    <s v="Ja"/>
  </r>
  <r>
    <s v="verder dan 200 meter"/>
    <s v="Elke dag"/>
    <x v="3"/>
    <x v="3"/>
    <s v="Ja"/>
    <x v="1"/>
    <x v="0"/>
    <x v="1"/>
    <x v="0"/>
    <x v="0"/>
    <m/>
    <x v="0"/>
    <x v="1"/>
    <x v="0"/>
    <x v="1"/>
    <m/>
    <s v="Nee"/>
  </r>
  <r>
    <s v="verder dan 200 meter"/>
    <s v="Elke dag"/>
    <x v="3"/>
    <x v="2"/>
    <s v="Ja"/>
    <x v="1"/>
    <x v="0"/>
    <x v="1"/>
    <x v="0"/>
    <x v="0"/>
    <m/>
    <x v="0"/>
    <x v="1"/>
    <x v="0"/>
    <x v="1"/>
    <m/>
    <s v="Nee"/>
  </r>
  <r>
    <s v="0 - 50m"/>
    <s v="Elke dag"/>
    <x v="1"/>
    <x v="1"/>
    <s v="Nee"/>
    <x v="1"/>
    <x v="1"/>
    <x v="1"/>
    <x v="0"/>
    <x v="0"/>
    <m/>
    <x v="0"/>
    <x v="0"/>
    <x v="1"/>
    <x v="0"/>
    <s v="Bouw een sanitaire voorzieningen in de nabijheid van de uitbater en geef hun het beheer over de voorziening, als compensatie voor de horecavergunning. Evt. Via een korting op de huur "/>
    <s v="Ja"/>
  </r>
  <r>
    <s v="0 - 50m"/>
    <s v="Minimaal 1 keer per week"/>
    <x v="3"/>
    <x v="1"/>
    <s v="Ja"/>
    <x v="1"/>
    <x v="0"/>
    <x v="2"/>
    <x v="2"/>
    <x v="0"/>
    <m/>
    <x v="0"/>
    <x v="0"/>
    <x v="1"/>
    <x v="1"/>
    <m/>
    <s v="Ja"/>
  </r>
  <r>
    <s v="101-150"/>
    <s v="Zo af en toe"/>
    <x v="1"/>
    <x v="1"/>
    <s v="Nee"/>
    <x v="1"/>
    <x v="0"/>
    <x v="2"/>
    <x v="2"/>
    <x v="0"/>
    <m/>
    <x v="1"/>
    <x v="0"/>
    <x v="0"/>
    <x v="0"/>
    <s v="Toiletten bij restaurant/urinoirs"/>
    <s v="Nee"/>
  </r>
  <r>
    <s v="101-150"/>
    <s v="Minimaal 1 keer per week"/>
    <x v="0"/>
    <x v="3"/>
    <s v="Nee"/>
    <x v="1"/>
    <x v="0"/>
    <x v="1"/>
    <x v="0"/>
    <x v="1"/>
    <s v="Sport toestellen, volleybal, voetbalveldje "/>
    <x v="0"/>
    <x v="1"/>
    <x v="1"/>
    <x v="1"/>
    <m/>
    <s v="Nee"/>
  </r>
  <r>
    <s v="101-150"/>
    <s v="Minimaal 1 keer per week"/>
    <x v="0"/>
    <x v="4"/>
    <s v="Nee"/>
    <x v="1"/>
    <x v="0"/>
    <x v="1"/>
    <x v="0"/>
    <x v="1"/>
    <s v="Sport toestellen, volleybal, voetbalveldje "/>
    <x v="0"/>
    <x v="1"/>
    <x v="1"/>
    <x v="1"/>
    <m/>
    <s v="Nee"/>
  </r>
  <r>
    <s v="101-150"/>
    <s v="Minimaal 1 keer per week"/>
    <x v="0"/>
    <x v="0"/>
    <s v="Nee"/>
    <x v="1"/>
    <x v="0"/>
    <x v="1"/>
    <x v="0"/>
    <x v="1"/>
    <s v="Sport toestellen, volleybal, voetbalveldje "/>
    <x v="0"/>
    <x v="1"/>
    <x v="1"/>
    <x v="1"/>
    <m/>
    <s v="Nee"/>
  </r>
  <r>
    <s v="101-150"/>
    <s v="Minimaal 1 keer per week"/>
    <x v="0"/>
    <x v="1"/>
    <s v="Nee"/>
    <x v="1"/>
    <x v="0"/>
    <x v="1"/>
    <x v="0"/>
    <x v="1"/>
    <s v="Sport toestellen, volleybal, voetbalveldje "/>
    <x v="0"/>
    <x v="1"/>
    <x v="1"/>
    <x v="1"/>
    <m/>
    <s v="Nee"/>
  </r>
  <r>
    <s v="101-150"/>
    <s v="Minimaal 1 keer per week"/>
    <x v="0"/>
    <x v="2"/>
    <s v="Nee"/>
    <x v="1"/>
    <x v="0"/>
    <x v="1"/>
    <x v="0"/>
    <x v="1"/>
    <s v="Sport toestellen, volleybal, voetbalveldje "/>
    <x v="0"/>
    <x v="1"/>
    <x v="1"/>
    <x v="1"/>
    <m/>
    <s v="Nee"/>
  </r>
  <r>
    <s v="0 - 50m"/>
    <s v="Minimaal 1 keer per week"/>
    <x v="0"/>
    <x v="4"/>
    <s v="Misschien"/>
    <x v="1"/>
    <x v="1"/>
    <x v="1"/>
    <x v="0"/>
    <x v="1"/>
    <s v="de huidige pull up bars worden door mij en vriwnden wekelijks gebruikt. calisthenics is een goede vorm van gratis sporten voor alle leeftijden die niet naar de gym willen. deze moeten behouden worden en of uitgebreid."/>
    <x v="0"/>
    <x v="1"/>
    <x v="2"/>
    <x v="0"/>
    <s v="sanitaire voorzieningen zijn denk ik wel wenselijk, momenteel worden de bosjes aan de flat kant gebruikt hiervoor. vind ik zelf niet erg maar wellicht de bewoners daar wel. maar ik begrijp ook de extra kosten. desondanks zouden waterpunten een hele goede toevoeging zijn. "/>
    <s v="Ja"/>
  </r>
  <r>
    <s v="0 - 50m"/>
    <s v="Minimaal 1 keer per week"/>
    <x v="0"/>
    <x v="1"/>
    <s v="Misschien"/>
    <x v="1"/>
    <x v="1"/>
    <x v="1"/>
    <x v="0"/>
    <x v="1"/>
    <s v="de huidige pull up bars worden door mij en vriwnden wekelijks gebruikt. calisthenics is een goede vorm van gratis sporten voor alle leeftijden die niet naar de gym willen. deze moeten behouden worden en of uitgebreid."/>
    <x v="0"/>
    <x v="1"/>
    <x v="2"/>
    <x v="0"/>
    <s v="sanitaire voorzieningen zijn denk ik wel wenselijk, momenteel worden de bosjes aan de flat kant gebruikt hiervoor. vind ik zelf niet erg maar wellicht de bewoners daar wel. maar ik begrijp ook de extra kosten. desondanks zouden waterpunten een hele goede toevoeging zijn. "/>
    <s v="Ja"/>
  </r>
  <r>
    <s v="0 - 50m"/>
    <s v="Minimaal 1 keer per week"/>
    <x v="0"/>
    <x v="2"/>
    <s v="Misschien"/>
    <x v="1"/>
    <x v="1"/>
    <x v="1"/>
    <x v="0"/>
    <x v="1"/>
    <s v="de huidige pull up bars worden door mij en vriwnden wekelijks gebruikt. calisthenics is een goede vorm van gratis sporten voor alle leeftijden die niet naar de gym willen. deze moeten behouden worden en of uitgebreid."/>
    <x v="0"/>
    <x v="1"/>
    <x v="2"/>
    <x v="0"/>
    <s v="sanitaire voorzieningen zijn denk ik wel wenselijk, momenteel worden de bosjes aan de flat kant gebruikt hiervoor. vind ik zelf niet erg maar wellicht de bewoners daar wel. maar ik begrijp ook de extra kosten. desondanks zouden waterpunten een hele goede toevoeging zijn. "/>
    <s v="Ja"/>
  </r>
  <r>
    <s v="051-100m"/>
    <s v="Zo af en toe"/>
    <x v="2"/>
    <x v="1"/>
    <s v="Nee"/>
    <x v="1"/>
    <x v="1"/>
    <x v="1"/>
    <x v="0"/>
    <x v="0"/>
    <m/>
    <x v="1"/>
    <x v="0"/>
    <x v="0"/>
    <x v="0"/>
    <s v="Toilet alleen toegankelijk na betaling van een klein bedrag. Hierdoor is er minder kans op vernielingen."/>
    <s v="Nee"/>
  </r>
  <r>
    <s v="151-200"/>
    <s v="Minimaal 1 keer per week"/>
    <x v="3"/>
    <x v="4"/>
    <s v="Nee"/>
    <x v="1"/>
    <x v="0"/>
    <x v="1"/>
    <x v="0"/>
    <x v="0"/>
    <s v="Geen 400 mtr baan, laat het park gewoon het park, rustig met veel groen. "/>
    <x v="1"/>
    <x v="1"/>
    <x v="0"/>
    <x v="0"/>
    <s v="Beter een fatsoenlijk toilet dan al die onnodige extra's van 400 mtr baan et cetera. Het is een park, geen attractiepark. Toilet is basisvoorziening._x000a_Zonodig zou het park om bijv 23u kunnen sluiten als dat nodig is voor veiligheid. Of sanitair eerder sluiten."/>
    <s v="Nee"/>
  </r>
  <r>
    <s v="151-200"/>
    <s v="Minimaal 1 keer per week"/>
    <x v="3"/>
    <x v="0"/>
    <s v="Nee"/>
    <x v="1"/>
    <x v="0"/>
    <x v="1"/>
    <x v="0"/>
    <x v="0"/>
    <s v="Geen 400 mtr baan, laat het park gewoon het park, rustig met veel groen. "/>
    <x v="1"/>
    <x v="1"/>
    <x v="0"/>
    <x v="0"/>
    <s v="Beter een fatsoenlijk toilet dan al die onnodige extra's van 400 mtr baan et cetera. Het is een park, geen attractiepark. Toilet is basisvoorziening._x000a_Zonodig zou het park om bijv 23u kunnen sluiten als dat nodig is voor veiligheid. Of sanitair eerder sluiten."/>
    <s v="Nee"/>
  </r>
  <r>
    <s v="151-200"/>
    <s v="Minimaal 1 keer per week"/>
    <x v="3"/>
    <x v="1"/>
    <s v="Nee"/>
    <x v="1"/>
    <x v="0"/>
    <x v="1"/>
    <x v="0"/>
    <x v="0"/>
    <s v="Geen 400 mtr baan, laat het park gewoon het park, rustig met veel groen. "/>
    <x v="1"/>
    <x v="1"/>
    <x v="0"/>
    <x v="0"/>
    <s v="Beter een fatsoenlijk toilet dan al die onnodige extra's van 400 mtr baan et cetera. Het is een park, geen attractiepark. Toilet is basisvoorziening._x000a_Zonodig zou het park om bijv 23u kunnen sluiten als dat nodig is voor veiligheid. Of sanitair eerder sluiten."/>
    <s v="Nee"/>
  </r>
  <r>
    <s v="151-200"/>
    <s v="Minimaal 1 keer per week"/>
    <x v="3"/>
    <x v="2"/>
    <s v="Nee"/>
    <x v="1"/>
    <x v="0"/>
    <x v="1"/>
    <x v="0"/>
    <x v="0"/>
    <s v="Geen 400 mtr baan, laat het park gewoon het park, rustig met veel groen. "/>
    <x v="1"/>
    <x v="1"/>
    <x v="0"/>
    <x v="0"/>
    <s v="Beter een fatsoenlijk toilet dan al die onnodige extra's van 400 mtr baan et cetera. Het is een park, geen attractiepark. Toilet is basisvoorziening._x000a_Zonodig zou het park om bijv 23u kunnen sluiten als dat nodig is voor veiligheid. Of sanitair eerder sluiten."/>
    <s v="Nee"/>
  </r>
  <r>
    <s v="051-100m"/>
    <s v="Minimaal 1 keer per week"/>
    <x v="1"/>
    <x v="0"/>
    <s v="Nee"/>
    <x v="1"/>
    <x v="0"/>
    <x v="1"/>
    <x v="1"/>
    <x v="0"/>
    <m/>
    <x v="0"/>
    <x v="0"/>
    <x v="0"/>
    <x v="0"/>
    <m/>
    <s v="Nee"/>
  </r>
  <r>
    <s v="051-100m"/>
    <s v="Minimaal 1 keer per week"/>
    <x v="1"/>
    <x v="1"/>
    <s v="Nee"/>
    <x v="1"/>
    <x v="0"/>
    <x v="1"/>
    <x v="1"/>
    <x v="0"/>
    <m/>
    <x v="0"/>
    <x v="0"/>
    <x v="0"/>
    <x v="0"/>
    <m/>
    <s v="Nee"/>
  </r>
  <r>
    <s v="051-100m"/>
    <s v="Minimaal 1 keer per week"/>
    <x v="1"/>
    <x v="2"/>
    <s v="Nee"/>
    <x v="1"/>
    <x v="0"/>
    <x v="1"/>
    <x v="1"/>
    <x v="0"/>
    <m/>
    <x v="0"/>
    <x v="0"/>
    <x v="0"/>
    <x v="0"/>
    <m/>
    <s v="Nee"/>
  </r>
  <r>
    <s v="151-200"/>
    <s v="Minimaal 1 keer per week"/>
    <x v="0"/>
    <x v="4"/>
    <s v="Ja"/>
    <x v="1"/>
    <x v="0"/>
    <x v="2"/>
    <x v="2"/>
    <x v="0"/>
    <s v="Geen"/>
    <x v="0"/>
    <x v="1"/>
    <x v="0"/>
    <x v="0"/>
    <s v="Vergelijkbare constructies aanhouden als steden zoals Berlijn en Amsterdam voor openbare toiletten "/>
    <s v="Nee"/>
  </r>
  <r>
    <s v="151-200"/>
    <s v="Minimaal 1 keer per week"/>
    <x v="0"/>
    <x v="0"/>
    <s v="Ja"/>
    <x v="1"/>
    <x v="0"/>
    <x v="2"/>
    <x v="2"/>
    <x v="0"/>
    <s v="Geen"/>
    <x v="0"/>
    <x v="1"/>
    <x v="0"/>
    <x v="0"/>
    <s v="Vergelijkbare constructies aanhouden als steden zoals Berlijn en Amsterdam voor openbare toiletten "/>
    <s v="Nee"/>
  </r>
  <r>
    <s v="151-200"/>
    <s v="Minimaal 1 keer per week"/>
    <x v="0"/>
    <x v="1"/>
    <s v="Ja"/>
    <x v="1"/>
    <x v="0"/>
    <x v="2"/>
    <x v="2"/>
    <x v="0"/>
    <s v="Geen"/>
    <x v="0"/>
    <x v="1"/>
    <x v="0"/>
    <x v="0"/>
    <s v="Vergelijkbare constructies aanhouden als steden zoals Berlijn en Amsterdam voor openbare toiletten "/>
    <s v="Nee"/>
  </r>
  <r>
    <s v="151-200"/>
    <s v="Minimaal 1 keer per week"/>
    <x v="0"/>
    <x v="2"/>
    <s v="Ja"/>
    <x v="1"/>
    <x v="0"/>
    <x v="2"/>
    <x v="2"/>
    <x v="0"/>
    <s v="Geen"/>
    <x v="0"/>
    <x v="1"/>
    <x v="0"/>
    <x v="0"/>
    <s v="Vergelijkbare constructies aanhouden als steden zoals Berlijn en Amsterdam voor openbare toiletten "/>
    <s v="Nee"/>
  </r>
  <r>
    <s v="verder dan 200 meter"/>
    <s v="Een paar keer per maand"/>
    <x v="0"/>
    <x v="1"/>
    <s v="Nee"/>
    <x v="1"/>
    <x v="1"/>
    <x v="1"/>
    <x v="1"/>
    <x v="0"/>
    <s v="(beach)volleybal"/>
    <x v="0"/>
    <x v="1"/>
    <x v="2"/>
    <x v="0"/>
    <s v="Nachtslot of 's nachts betalen"/>
    <s v="Nee"/>
  </r>
  <r>
    <s v="verder dan 200 meter"/>
    <s v="Een paar keer per maand"/>
    <x v="0"/>
    <x v="2"/>
    <s v="Nee"/>
    <x v="1"/>
    <x v="1"/>
    <x v="1"/>
    <x v="1"/>
    <x v="0"/>
    <s v="(beach)volleybal"/>
    <x v="0"/>
    <x v="1"/>
    <x v="2"/>
    <x v="0"/>
    <s v="Nachtslot of 's nachts betalen"/>
    <s v="Nee"/>
  </r>
  <r>
    <s v="051-100m"/>
    <s v="Elke dag"/>
    <x v="1"/>
    <x v="3"/>
    <s v="Nee"/>
    <x v="1"/>
    <x v="1"/>
    <x v="1"/>
    <x v="0"/>
    <x v="0"/>
    <s v="Fitness apparaten "/>
    <x v="1"/>
    <x v="0"/>
    <x v="0"/>
    <x v="0"/>
    <s v="Betaald toilet gebruik en avonds dicht"/>
    <s v="Nee"/>
  </r>
  <r>
    <s v="151-200"/>
    <s v="Minimaal 1 keer per week"/>
    <x v="0"/>
    <x v="4"/>
    <s v="Ja"/>
    <x v="1"/>
    <x v="0"/>
    <x v="1"/>
    <x v="0"/>
    <x v="0"/>
    <s v="Een trimbaan"/>
    <x v="0"/>
    <x v="1"/>
    <x v="0"/>
    <x v="0"/>
    <s v="Cameratoezicht "/>
    <s v="Nee"/>
  </r>
  <r>
    <s v="151-200"/>
    <s v="Minimaal 1 keer per week"/>
    <x v="0"/>
    <x v="1"/>
    <s v="Ja"/>
    <x v="1"/>
    <x v="0"/>
    <x v="1"/>
    <x v="0"/>
    <x v="0"/>
    <s v="Een trimbaan"/>
    <x v="0"/>
    <x v="1"/>
    <x v="0"/>
    <x v="0"/>
    <s v="Cameratoezicht "/>
    <s v="Nee"/>
  </r>
  <r>
    <s v="151-200"/>
    <s v="Minimaal 1 keer per week"/>
    <x v="0"/>
    <x v="2"/>
    <s v="Ja"/>
    <x v="1"/>
    <x v="0"/>
    <x v="1"/>
    <x v="0"/>
    <x v="0"/>
    <s v="Een trimbaan"/>
    <x v="0"/>
    <x v="1"/>
    <x v="0"/>
    <x v="0"/>
    <s v="Cameratoezicht "/>
    <s v="Nee"/>
  </r>
  <r>
    <s v="151-200"/>
    <s v="Elke dag"/>
    <x v="0"/>
    <x v="0"/>
    <s v="Nee"/>
    <x v="1"/>
    <x v="0"/>
    <x v="1"/>
    <x v="0"/>
    <x v="0"/>
    <m/>
    <x v="1"/>
    <x v="1"/>
    <x v="1"/>
    <x v="1"/>
    <m/>
    <s v="Nee"/>
  </r>
  <r>
    <s v="151-200"/>
    <s v="Elke dag"/>
    <x v="0"/>
    <x v="1"/>
    <s v="Nee"/>
    <x v="1"/>
    <x v="0"/>
    <x v="1"/>
    <x v="0"/>
    <x v="0"/>
    <m/>
    <x v="1"/>
    <x v="1"/>
    <x v="1"/>
    <x v="1"/>
    <m/>
    <s v="Nee"/>
  </r>
  <r>
    <s v="101-150"/>
    <s v="Minimaal 1 keer per week"/>
    <x v="3"/>
    <x v="4"/>
    <s v="Ja"/>
    <x v="1"/>
    <x v="1"/>
    <x v="2"/>
    <x v="0"/>
    <x v="0"/>
    <s v="glooiend skatebaantje bv (zoals Hulsbeek)"/>
    <x v="0"/>
    <x v="1"/>
    <x v="0"/>
    <x v="0"/>
    <s v="Bij horeca. Anders goede verlichting, evt betaalde toiletten en simpele urinoirs zoals in de binnenstad."/>
    <s v="Nee"/>
  </r>
  <r>
    <s v="101-150"/>
    <s v="Minimaal 1 keer per week"/>
    <x v="3"/>
    <x v="0"/>
    <s v="Ja"/>
    <x v="1"/>
    <x v="1"/>
    <x v="2"/>
    <x v="0"/>
    <x v="0"/>
    <s v="glooiend skatebaantje bv (zoals Hulsbeek)"/>
    <x v="0"/>
    <x v="1"/>
    <x v="0"/>
    <x v="0"/>
    <s v="Bij horeca. Anders goede verlichting, evt betaalde toiletten en simpele urinoirs zoals in de binnenstad."/>
    <s v="Nee"/>
  </r>
  <r>
    <s v="101-150"/>
    <s v="Minimaal 1 keer per week"/>
    <x v="3"/>
    <x v="1"/>
    <s v="Ja"/>
    <x v="1"/>
    <x v="1"/>
    <x v="2"/>
    <x v="0"/>
    <x v="0"/>
    <s v="glooiend skatebaantje bv (zoals Hulsbeek)"/>
    <x v="0"/>
    <x v="1"/>
    <x v="0"/>
    <x v="0"/>
    <s v="Bij horeca. Anders goede verlichting, evt betaalde toiletten en simpele urinoirs zoals in de binnenstad."/>
    <s v="Nee"/>
  </r>
  <r>
    <s v="101-150"/>
    <s v="Minimaal 1 keer per week"/>
    <x v="3"/>
    <x v="2"/>
    <s v="Ja"/>
    <x v="1"/>
    <x v="1"/>
    <x v="2"/>
    <x v="0"/>
    <x v="0"/>
    <s v="glooiend skatebaantje bv (zoals Hulsbeek)"/>
    <x v="0"/>
    <x v="1"/>
    <x v="0"/>
    <x v="0"/>
    <s v="Bij horeca. Anders goede verlichting, evt betaalde toiletten en simpele urinoirs zoals in de binnenstad."/>
    <s v="Nee"/>
  </r>
  <r>
    <s v="051-100m"/>
    <s v="Elke dag"/>
    <x v="3"/>
    <x v="3"/>
    <s v="Nee"/>
    <x v="1"/>
    <x v="0"/>
    <x v="1"/>
    <x v="0"/>
    <x v="0"/>
    <m/>
    <x v="0"/>
    <x v="0"/>
    <x v="0"/>
    <x v="1"/>
    <s v="Wc graag in park "/>
    <s v="Nee"/>
  </r>
  <r>
    <s v="051-100m"/>
    <s v="Elke dag"/>
    <x v="3"/>
    <x v="1"/>
    <s v="Nee"/>
    <x v="1"/>
    <x v="0"/>
    <x v="1"/>
    <x v="0"/>
    <x v="0"/>
    <m/>
    <x v="0"/>
    <x v="0"/>
    <x v="0"/>
    <x v="1"/>
    <s v="Wc graag in park "/>
    <s v="Nee"/>
  </r>
  <r>
    <s v="0 - 50m"/>
    <s v="Minimaal 1 keer per week"/>
    <x v="0"/>
    <x v="0"/>
    <s v="Nee"/>
    <x v="0"/>
    <x v="0"/>
    <x v="1"/>
    <x v="0"/>
    <x v="0"/>
    <s v=". "/>
    <x v="1"/>
    <x v="1"/>
    <x v="0"/>
    <x v="0"/>
    <s v="Een kleine betaling vragen voor toegang tot het sanitair"/>
    <s v="Nee"/>
  </r>
  <r>
    <s v="0 - 50m"/>
    <s v="Minimaal 1 keer per week"/>
    <x v="0"/>
    <x v="1"/>
    <s v="Nee"/>
    <x v="0"/>
    <x v="0"/>
    <x v="1"/>
    <x v="0"/>
    <x v="0"/>
    <s v=". "/>
    <x v="1"/>
    <x v="1"/>
    <x v="0"/>
    <x v="0"/>
    <s v="Een kleine betaling vragen voor toegang tot het sanitair"/>
    <s v="Nee"/>
  </r>
  <r>
    <s v="0 - 50m"/>
    <s v="Minimaal 1 keer per week"/>
    <x v="0"/>
    <x v="2"/>
    <s v="Nee"/>
    <x v="0"/>
    <x v="0"/>
    <x v="1"/>
    <x v="0"/>
    <x v="0"/>
    <s v=". "/>
    <x v="1"/>
    <x v="1"/>
    <x v="0"/>
    <x v="0"/>
    <s v="Een kleine betaling vragen voor toegang tot het sanitair"/>
    <s v="Nee"/>
  </r>
  <r>
    <s v="verder dan 200 meter"/>
    <s v="Zo af en toe"/>
    <x v="3"/>
    <x v="2"/>
    <s v="Misschien"/>
    <x v="1"/>
    <x v="1"/>
    <x v="1"/>
    <x v="1"/>
    <x v="0"/>
    <m/>
    <x v="0"/>
    <x v="1"/>
    <x v="1"/>
    <x v="0"/>
    <s v="Beperkte openstelling bijvoorbeeld alleen in de zomer in het weekend en tijdens evenementen"/>
    <s v="Nee"/>
  </r>
  <r>
    <s v="verder dan 200 meter"/>
    <s v="Zo af en toe"/>
    <x v="1"/>
    <x v="1"/>
    <s v="Nee"/>
    <x v="1"/>
    <x v="0"/>
    <x v="1"/>
    <x v="0"/>
    <x v="0"/>
    <m/>
    <x v="0"/>
    <x v="1"/>
    <x v="0"/>
    <x v="1"/>
    <m/>
    <s v="Nee"/>
  </r>
  <r>
    <s v="verder dan 200 meter"/>
    <s v="Elke dag"/>
    <x v="3"/>
    <x v="0"/>
    <s v="Nee"/>
    <x v="1"/>
    <x v="0"/>
    <x v="1"/>
    <x v="0"/>
    <x v="0"/>
    <m/>
    <x v="0"/>
    <x v="0"/>
    <x v="0"/>
    <x v="1"/>
    <m/>
    <s v="Nee"/>
  </r>
  <r>
    <s v="verder dan 200 meter"/>
    <s v="Elke dag"/>
    <x v="3"/>
    <x v="1"/>
    <s v="Nee"/>
    <x v="1"/>
    <x v="0"/>
    <x v="1"/>
    <x v="0"/>
    <x v="0"/>
    <m/>
    <x v="0"/>
    <x v="0"/>
    <x v="0"/>
    <x v="1"/>
    <m/>
    <s v="Nee"/>
  </r>
  <r>
    <s v="verder dan 200 meter"/>
    <s v="Elke dag"/>
    <x v="3"/>
    <x v="2"/>
    <s v="Nee"/>
    <x v="1"/>
    <x v="0"/>
    <x v="1"/>
    <x v="0"/>
    <x v="0"/>
    <m/>
    <x v="0"/>
    <x v="0"/>
    <x v="0"/>
    <x v="1"/>
    <m/>
    <s v="Nee"/>
  </r>
  <r>
    <s v="051-100m"/>
    <s v="Zo af en toe"/>
    <x v="1"/>
    <x v="1"/>
    <s v="Nee"/>
    <x v="1"/>
    <x v="0"/>
    <x v="1"/>
    <x v="0"/>
    <x v="0"/>
    <m/>
    <x v="0"/>
    <x v="0"/>
    <x v="0"/>
    <x v="0"/>
    <s v="Bixie en plaszuil plaatsen"/>
    <s v="Nee"/>
  </r>
  <r>
    <s v="0 - 50m"/>
    <s v="Elke dag"/>
    <x v="2"/>
    <x v="1"/>
    <s v="Nee"/>
    <x v="0"/>
    <x v="0"/>
    <x v="1"/>
    <x v="0"/>
    <x v="0"/>
    <m/>
    <x v="0"/>
    <x v="0"/>
    <x v="0"/>
    <x v="0"/>
    <s v="Combinatie van permanente en tijdelijke (in zomermaanden) voorzieningen"/>
    <s v="Ja"/>
  </r>
  <r>
    <s v="0 - 50m"/>
    <s v="Elke dag"/>
    <x v="1"/>
    <x v="3"/>
    <s v="Nee"/>
    <x v="1"/>
    <x v="0"/>
    <x v="1"/>
    <x v="0"/>
    <x v="0"/>
    <s v="Rolschaats baan "/>
    <x v="0"/>
    <x v="0"/>
    <x v="0"/>
    <x v="1"/>
    <m/>
    <s v="Nee"/>
  </r>
  <r>
    <s v="0 - 50m"/>
    <s v="Elke dag"/>
    <x v="1"/>
    <x v="1"/>
    <s v="Nee"/>
    <x v="1"/>
    <x v="0"/>
    <x v="1"/>
    <x v="0"/>
    <x v="0"/>
    <s v="Rolschaats baan "/>
    <x v="0"/>
    <x v="0"/>
    <x v="0"/>
    <x v="1"/>
    <m/>
    <s v="Nee"/>
  </r>
  <r>
    <s v="0 - 50m"/>
    <s v="Elke dag"/>
    <x v="1"/>
    <x v="2"/>
    <s v="Nee"/>
    <x v="1"/>
    <x v="0"/>
    <x v="1"/>
    <x v="0"/>
    <x v="0"/>
    <s v="Rolschaats baan "/>
    <x v="0"/>
    <x v="0"/>
    <x v="0"/>
    <x v="1"/>
    <m/>
    <s v="Nee"/>
  </r>
  <r>
    <s v="0 - 50m"/>
    <s v="Elke dag"/>
    <x v="1"/>
    <x v="1"/>
    <s v="Nee"/>
    <x v="0"/>
    <x v="0"/>
    <x v="1"/>
    <x v="0"/>
    <x v="0"/>
    <m/>
    <x v="0"/>
    <x v="0"/>
    <x v="0"/>
    <x v="0"/>
    <m/>
    <s v="Nee"/>
  </r>
  <r>
    <s v="051-100m"/>
    <s v="Minimaal 1 keer per week"/>
    <x v="1"/>
    <x v="3"/>
    <s v="Ja"/>
    <x v="1"/>
    <x v="1"/>
    <x v="1"/>
    <x v="0"/>
    <x v="0"/>
    <s v="Balsport mogelijkheden"/>
    <x v="0"/>
    <x v="0"/>
    <x v="0"/>
    <x v="0"/>
    <s v="In de daghoreca"/>
    <s v="Nee"/>
  </r>
  <r>
    <s v="051-100m"/>
    <s v="Minimaal 1 keer per week"/>
    <x v="1"/>
    <x v="1"/>
    <s v="Ja"/>
    <x v="1"/>
    <x v="1"/>
    <x v="1"/>
    <x v="0"/>
    <x v="0"/>
    <s v="Balsport mogelijkheden"/>
    <x v="0"/>
    <x v="0"/>
    <x v="0"/>
    <x v="0"/>
    <s v="In de daghoreca"/>
    <s v="Nee"/>
  </r>
  <r>
    <s v="051-100m"/>
    <s v="Minimaal 1 keer per week"/>
    <x v="1"/>
    <x v="2"/>
    <s v="Ja"/>
    <x v="1"/>
    <x v="1"/>
    <x v="1"/>
    <x v="0"/>
    <x v="0"/>
    <s v="Balsport mogelijkheden"/>
    <x v="0"/>
    <x v="0"/>
    <x v="0"/>
    <x v="0"/>
    <s v="In de daghoreca"/>
    <s v="Nee"/>
  </r>
  <r>
    <s v="051-100m"/>
    <s v="Elke dag"/>
    <x v="0"/>
    <x v="3"/>
    <s v="Nee"/>
    <x v="1"/>
    <x v="0"/>
    <x v="2"/>
    <x v="2"/>
    <x v="0"/>
    <s v="Een duidelijke plek voor fitness groepjes, nu zitten ze door het hele park en soms middenin het pad. "/>
    <x v="0"/>
    <x v="1"/>
    <x v="0"/>
    <x v="0"/>
    <s v="Betaalsysteem zoals op de Duitse snelwegen oid"/>
    <s v="Nee"/>
  </r>
  <r>
    <s v="051-100m"/>
    <s v="Elke dag"/>
    <x v="0"/>
    <x v="4"/>
    <s v="Nee"/>
    <x v="1"/>
    <x v="0"/>
    <x v="2"/>
    <x v="2"/>
    <x v="0"/>
    <s v="Een duidelijke plek voor fitness groepjes, nu zitten ze door het hele park en soms middenin het pad. "/>
    <x v="0"/>
    <x v="1"/>
    <x v="0"/>
    <x v="0"/>
    <s v="Betaalsysteem zoals op de Duitse snelwegen oid"/>
    <s v="Nee"/>
  </r>
  <r>
    <s v="051-100m"/>
    <s v="Elke dag"/>
    <x v="0"/>
    <x v="2"/>
    <s v="Nee"/>
    <x v="1"/>
    <x v="0"/>
    <x v="2"/>
    <x v="2"/>
    <x v="0"/>
    <s v="Een duidelijke plek voor fitness groepjes, nu zitten ze door het hele park en soms middenin het pad. "/>
    <x v="0"/>
    <x v="1"/>
    <x v="0"/>
    <x v="0"/>
    <s v="Betaalsysteem zoals op de Duitse snelwegen oid"/>
    <s v="Nee"/>
  </r>
  <r>
    <s v="101-150"/>
    <s v="Minimaal 1 keer per week"/>
    <x v="3"/>
    <x v="3"/>
    <s v="Nee"/>
    <x v="1"/>
    <x v="0"/>
    <x v="2"/>
    <x v="2"/>
    <x v="0"/>
    <m/>
    <x v="0"/>
    <x v="1"/>
    <x v="0"/>
    <x v="1"/>
    <m/>
    <s v="Nee"/>
  </r>
  <r>
    <m/>
    <s v="Elke dag"/>
    <x v="1"/>
    <x v="1"/>
    <s v="Nee"/>
    <x v="1"/>
    <x v="0"/>
    <x v="1"/>
    <x v="0"/>
    <x v="0"/>
    <m/>
    <x v="0"/>
    <x v="0"/>
    <x v="1"/>
    <x v="1"/>
    <m/>
    <s v="Nee"/>
  </r>
  <r>
    <s v="verder dan 200 meter"/>
    <s v="Minimaal 1 keer per week"/>
    <x v="0"/>
    <x v="4"/>
    <s v="Nee"/>
    <x v="1"/>
    <x v="0"/>
    <x v="2"/>
    <x v="2"/>
    <x v="1"/>
    <s v="Meer faciliteiten voor volwassenen die trainen met hun lichaamsgewicht, vergroting van het stukje naast de tennisbaan (klimrekken) "/>
    <x v="0"/>
    <x v="1"/>
    <x v="1"/>
    <x v="1"/>
    <m/>
    <s v="Nee"/>
  </r>
  <r>
    <s v="051-100m"/>
    <s v="Minimaal 1 keer per week"/>
    <x v="0"/>
    <x v="4"/>
    <s v="Nee"/>
    <x v="1"/>
    <x v="0"/>
    <x v="2"/>
    <x v="2"/>
    <x v="0"/>
    <s v="Drinkwaterfonteintjes/tappunten"/>
    <x v="1"/>
    <x v="1"/>
    <x v="0"/>
    <x v="1"/>
    <m/>
    <s v="Nee"/>
  </r>
  <r>
    <s v="051-100m"/>
    <s v="Minimaal 1 keer per week"/>
    <x v="0"/>
    <x v="0"/>
    <s v="Nee"/>
    <x v="1"/>
    <x v="0"/>
    <x v="2"/>
    <x v="2"/>
    <x v="0"/>
    <s v="Drinkwaterfonteintjes/tappunten"/>
    <x v="1"/>
    <x v="1"/>
    <x v="0"/>
    <x v="1"/>
    <m/>
    <s v="Nee"/>
  </r>
  <r>
    <s v="101-150"/>
    <s v="Elke dag"/>
    <x v="3"/>
    <x v="3"/>
    <s v="Nee"/>
    <x v="1"/>
    <x v="1"/>
    <x v="1"/>
    <x v="0"/>
    <x v="0"/>
    <m/>
    <x v="0"/>
    <x v="1"/>
    <x v="0"/>
    <x v="0"/>
    <s v="Sanitaire mogelijkheden aanbieden bij de daghoreca "/>
    <s v="Nee"/>
  </r>
  <r>
    <s v="101-150"/>
    <s v="Elke dag"/>
    <x v="3"/>
    <x v="1"/>
    <s v="Nee"/>
    <x v="1"/>
    <x v="1"/>
    <x v="1"/>
    <x v="0"/>
    <x v="0"/>
    <m/>
    <x v="0"/>
    <x v="1"/>
    <x v="0"/>
    <x v="0"/>
    <s v="Sanitaire mogelijkheden aanbieden bij de daghoreca "/>
    <s v="Nee"/>
  </r>
  <r>
    <s v="0 - 50m"/>
    <s v="Elke dag"/>
    <x v="0"/>
    <x v="3"/>
    <s v="Nee"/>
    <x v="0"/>
    <x v="1"/>
    <x v="1"/>
    <x v="0"/>
    <x v="0"/>
    <m/>
    <x v="1"/>
    <x v="0"/>
    <x v="0"/>
    <x v="1"/>
    <m/>
    <s v="Nee"/>
  </r>
  <r>
    <s v="0 - 50m"/>
    <s v="Elke dag"/>
    <x v="0"/>
    <x v="4"/>
    <s v="Nee"/>
    <x v="0"/>
    <x v="1"/>
    <x v="1"/>
    <x v="0"/>
    <x v="0"/>
    <m/>
    <x v="1"/>
    <x v="0"/>
    <x v="0"/>
    <x v="1"/>
    <m/>
    <s v="Nee"/>
  </r>
  <r>
    <s v="151-200"/>
    <s v="Minimaal 1 keer per week"/>
    <x v="3"/>
    <x v="0"/>
    <s v="Misschien"/>
    <x v="1"/>
    <x v="0"/>
    <x v="2"/>
    <x v="2"/>
    <x v="0"/>
    <s v="Meer fitnessapparaten"/>
    <x v="0"/>
    <x v="1"/>
    <x v="1"/>
    <x v="0"/>
    <s v="Camera"/>
    <s v="Nee"/>
  </r>
  <r>
    <s v="151-200"/>
    <s v="Minimaal 1 keer per week"/>
    <x v="3"/>
    <x v="1"/>
    <s v="Misschien"/>
    <x v="1"/>
    <x v="0"/>
    <x v="2"/>
    <x v="2"/>
    <x v="0"/>
    <s v="Meer fitnessapparaten"/>
    <x v="0"/>
    <x v="1"/>
    <x v="1"/>
    <x v="0"/>
    <s v="Camera"/>
    <s v="Nee"/>
  </r>
  <r>
    <s v="0 - 50m"/>
    <s v="Elke dag"/>
    <x v="1"/>
    <x v="3"/>
    <s v="Nee"/>
    <x v="1"/>
    <x v="1"/>
    <x v="1"/>
    <x v="0"/>
    <x v="0"/>
    <m/>
    <x v="1"/>
    <x v="0"/>
    <x v="1"/>
    <x v="0"/>
    <s v="Bij introductiedagen van scholen en festiviteiten extra mobiele toiletten plaatsen door de organiserende partij."/>
    <s v="Nee"/>
  </r>
  <r>
    <s v="0 - 50m"/>
    <s v="Elke dag"/>
    <x v="1"/>
    <x v="1"/>
    <s v="Nee"/>
    <x v="1"/>
    <x v="1"/>
    <x v="1"/>
    <x v="0"/>
    <x v="0"/>
    <m/>
    <x v="1"/>
    <x v="0"/>
    <x v="1"/>
    <x v="0"/>
    <s v="Bij introductiedagen van scholen en festiviteiten extra mobiele toiletten plaatsen door de organiserende partij."/>
    <s v="Nee"/>
  </r>
  <r>
    <s v="verder dan 200 meter"/>
    <s v="Een paar keer per maand"/>
    <x v="1"/>
    <x v="2"/>
    <s v="Misschien"/>
    <x v="1"/>
    <x v="0"/>
    <x v="1"/>
    <x v="0"/>
    <x v="0"/>
    <m/>
    <x v="0"/>
    <x v="0"/>
    <x v="0"/>
    <x v="0"/>
    <m/>
    <s v="Ja"/>
  </r>
  <r>
    <s v="0 - 50m"/>
    <s v="Elke dag"/>
    <x v="3"/>
    <x v="3"/>
    <s v="Nee"/>
    <x v="1"/>
    <x v="0"/>
    <x v="1"/>
    <x v="0"/>
    <x v="0"/>
    <m/>
    <x v="0"/>
    <x v="0"/>
    <x v="1"/>
    <x v="1"/>
    <m/>
    <s v="Nee"/>
  </r>
  <r>
    <s v="0 - 50m"/>
    <s v="Elke dag"/>
    <x v="3"/>
    <x v="1"/>
    <s v="Nee"/>
    <x v="1"/>
    <x v="0"/>
    <x v="1"/>
    <x v="0"/>
    <x v="0"/>
    <m/>
    <x v="0"/>
    <x v="0"/>
    <x v="1"/>
    <x v="1"/>
    <m/>
    <s v="Nee"/>
  </r>
  <r>
    <s v="verder dan 200 meter"/>
    <s v="Een paar keer per maand"/>
    <x v="3"/>
    <x v="1"/>
    <s v="Nee"/>
    <x v="1"/>
    <x v="0"/>
    <x v="1"/>
    <x v="0"/>
    <x v="0"/>
    <m/>
    <x v="0"/>
    <x v="0"/>
    <x v="1"/>
    <x v="1"/>
    <m/>
    <s v="Nee"/>
  </r>
  <r>
    <s v="verder dan 200 meter"/>
    <s v="Elke dag"/>
    <x v="0"/>
    <x v="3"/>
    <s v="Nee"/>
    <x v="1"/>
    <x v="0"/>
    <x v="1"/>
    <x v="0"/>
    <x v="0"/>
    <m/>
    <x v="0"/>
    <x v="1"/>
    <x v="0"/>
    <x v="0"/>
    <s v="Sluiting in wintermaanden "/>
    <s v="Ja"/>
  </r>
  <r>
    <s v="0 - 50m"/>
    <s v="Elke dag"/>
    <x v="3"/>
    <x v="3"/>
    <s v="Nee"/>
    <x v="1"/>
    <x v="0"/>
    <x v="1"/>
    <x v="0"/>
    <x v="0"/>
    <m/>
    <x v="1"/>
    <x v="1"/>
    <x v="0"/>
    <x v="0"/>
    <m/>
    <m/>
  </r>
  <r>
    <s v="0 - 50m"/>
    <s v="Elke dag"/>
    <x v="3"/>
    <x v="1"/>
    <s v="Nee"/>
    <x v="1"/>
    <x v="0"/>
    <x v="1"/>
    <x v="0"/>
    <x v="0"/>
    <m/>
    <x v="1"/>
    <x v="1"/>
    <x v="0"/>
    <x v="0"/>
    <m/>
    <m/>
  </r>
  <r>
    <s v="0 - 50m"/>
    <s v="Elke dag"/>
    <x v="3"/>
    <x v="3"/>
    <s v="Nee"/>
    <x v="1"/>
    <x v="0"/>
    <x v="1"/>
    <x v="0"/>
    <x v="0"/>
    <m/>
    <x v="1"/>
    <x v="1"/>
    <x v="0"/>
    <x v="1"/>
    <m/>
    <s v="Nee"/>
  </r>
  <r>
    <s v="0 - 50m"/>
    <s v="Elke dag"/>
    <x v="3"/>
    <x v="4"/>
    <s v="Nee"/>
    <x v="1"/>
    <x v="0"/>
    <x v="1"/>
    <x v="0"/>
    <x v="0"/>
    <m/>
    <x v="1"/>
    <x v="1"/>
    <x v="0"/>
    <x v="1"/>
    <m/>
    <s v="Nee"/>
  </r>
  <r>
    <s v="0 - 50m"/>
    <s v="Elke dag"/>
    <x v="3"/>
    <x v="1"/>
    <s v="Nee"/>
    <x v="1"/>
    <x v="0"/>
    <x v="1"/>
    <x v="0"/>
    <x v="0"/>
    <m/>
    <x v="1"/>
    <x v="1"/>
    <x v="0"/>
    <x v="1"/>
    <m/>
    <s v="Nee"/>
  </r>
  <r>
    <s v="0 - 50m"/>
    <s v="Elke dag"/>
    <x v="3"/>
    <x v="2"/>
    <s v="Nee"/>
    <x v="1"/>
    <x v="0"/>
    <x v="1"/>
    <x v="0"/>
    <x v="0"/>
    <m/>
    <x v="1"/>
    <x v="1"/>
    <x v="0"/>
    <x v="1"/>
    <m/>
    <s v="Nee"/>
  </r>
  <r>
    <s v="0 - 50m"/>
    <s v="Elke dag"/>
    <x v="0"/>
    <x v="0"/>
    <s v="Nee"/>
    <x v="0"/>
    <x v="0"/>
    <x v="1"/>
    <x v="0"/>
    <x v="0"/>
    <m/>
    <x v="1"/>
    <x v="0"/>
    <x v="0"/>
    <x v="1"/>
    <m/>
    <s v="Nee"/>
  </r>
  <r>
    <s v="0 - 50m"/>
    <s v="Elke dag"/>
    <x v="0"/>
    <x v="1"/>
    <s v="Nee"/>
    <x v="0"/>
    <x v="0"/>
    <x v="1"/>
    <x v="0"/>
    <x v="0"/>
    <m/>
    <x v="1"/>
    <x v="0"/>
    <x v="0"/>
    <x v="1"/>
    <m/>
    <s v="Nee"/>
  </r>
  <r>
    <s v="0 - 50m"/>
    <s v="Elke dag"/>
    <x v="0"/>
    <x v="2"/>
    <s v="Nee"/>
    <x v="0"/>
    <x v="0"/>
    <x v="1"/>
    <x v="0"/>
    <x v="0"/>
    <m/>
    <x v="1"/>
    <x v="0"/>
    <x v="0"/>
    <x v="1"/>
    <m/>
    <s v="Nee"/>
  </r>
  <r>
    <s v="0 - 50m"/>
    <s v="Minimaal 1 keer per week"/>
    <x v="3"/>
    <x v="4"/>
    <s v="Nee"/>
    <x v="1"/>
    <x v="1"/>
    <x v="1"/>
    <x v="0"/>
    <x v="0"/>
    <s v="Geen"/>
    <x v="0"/>
    <x v="0"/>
    <x v="1"/>
    <x v="1"/>
    <s v="Kunnen we de 2 horeca punten niet &quot;verplichten&quot; hun sanitaire voorzieningen open te stellen voor algemeen gebruik?"/>
    <s v="Nee"/>
  </r>
  <r>
    <s v="0 - 50m"/>
    <s v="Minimaal 1 keer per week"/>
    <x v="3"/>
    <x v="1"/>
    <s v="Nee"/>
    <x v="1"/>
    <x v="1"/>
    <x v="1"/>
    <x v="0"/>
    <x v="0"/>
    <s v="Geen"/>
    <x v="0"/>
    <x v="0"/>
    <x v="1"/>
    <x v="1"/>
    <s v="Kunnen we de 2 horeca punten niet &quot;verplichten&quot; hun sanitaire voorzieningen open te stellen voor algemeen gebruik?"/>
    <s v="Nee"/>
  </r>
  <r>
    <s v="0 - 50m"/>
    <s v="Minimaal 1 keer per week"/>
    <x v="3"/>
    <x v="2"/>
    <s v="Nee"/>
    <x v="1"/>
    <x v="1"/>
    <x v="1"/>
    <x v="0"/>
    <x v="0"/>
    <s v="Geen"/>
    <x v="0"/>
    <x v="0"/>
    <x v="1"/>
    <x v="1"/>
    <s v="Kunnen we de 2 horeca punten niet &quot;verplichten&quot; hun sanitaire voorzieningen open te stellen voor algemeen gebruik?"/>
    <s v="Nee"/>
  </r>
  <r>
    <s v="0 - 50m"/>
    <s v="Minimaal 1 keer per week"/>
    <x v="3"/>
    <x v="0"/>
    <s v="Misschien"/>
    <x v="1"/>
    <x v="0"/>
    <x v="0"/>
    <x v="2"/>
    <x v="0"/>
    <m/>
    <x v="0"/>
    <x v="0"/>
    <x v="2"/>
    <x v="2"/>
    <m/>
    <m/>
  </r>
  <r>
    <s v="0 - 50m"/>
    <s v="Minimaal 1 keer per week"/>
    <x v="3"/>
    <x v="1"/>
    <s v="Misschien"/>
    <x v="1"/>
    <x v="0"/>
    <x v="0"/>
    <x v="2"/>
    <x v="0"/>
    <m/>
    <x v="0"/>
    <x v="0"/>
    <x v="2"/>
    <x v="2"/>
    <m/>
    <m/>
  </r>
  <r>
    <s v="0 - 50m"/>
    <s v="Minimaal 1 keer per week"/>
    <x v="3"/>
    <x v="2"/>
    <s v="Misschien"/>
    <x v="1"/>
    <x v="0"/>
    <x v="0"/>
    <x v="2"/>
    <x v="0"/>
    <m/>
    <x v="0"/>
    <x v="0"/>
    <x v="2"/>
    <x v="2"/>
    <m/>
    <m/>
  </r>
  <r>
    <s v="0 - 50m"/>
    <s v="Elke dag"/>
    <x v="3"/>
    <x v="0"/>
    <s v="Nee"/>
    <x v="0"/>
    <x v="0"/>
    <x v="1"/>
    <x v="0"/>
    <x v="1"/>
    <s v="Een yurt of andere tent voor binnen yoga "/>
    <x v="1"/>
    <x v="0"/>
    <x v="0"/>
    <x v="0"/>
    <s v="‘s nachts park dicht, 24/7 camera bewaking, blauw licht ivm drugs, zie A’dam, daar werkt het ook. "/>
    <s v="Nee"/>
  </r>
  <r>
    <s v="0 - 50m"/>
    <s v="Elke dag"/>
    <x v="3"/>
    <x v="1"/>
    <s v="Nee"/>
    <x v="0"/>
    <x v="0"/>
    <x v="1"/>
    <x v="0"/>
    <x v="1"/>
    <s v="Een yurt of andere tent voor binnen yoga "/>
    <x v="1"/>
    <x v="0"/>
    <x v="0"/>
    <x v="0"/>
    <s v="‘s nachts park dicht, 24/7 camera bewaking, blauw licht ivm drugs, zie A’dam, daar werkt het ook. "/>
    <s v="Nee"/>
  </r>
  <r>
    <s v="0 - 50m"/>
    <s v="Elke dag"/>
    <x v="3"/>
    <x v="2"/>
    <s v="Nee"/>
    <x v="0"/>
    <x v="0"/>
    <x v="1"/>
    <x v="0"/>
    <x v="1"/>
    <s v="Een yurt of andere tent voor binnen yoga "/>
    <x v="1"/>
    <x v="0"/>
    <x v="0"/>
    <x v="0"/>
    <s v="‘s nachts park dicht, 24/7 camera bewaking, blauw licht ivm drugs, zie A’dam, daar werkt het ook. "/>
    <s v="Nee"/>
  </r>
  <r>
    <s v="verder dan 200 meter"/>
    <s v="Elke dag"/>
    <x v="1"/>
    <x v="4"/>
    <s v="Nee"/>
    <x v="1"/>
    <x v="0"/>
    <x v="1"/>
    <x v="0"/>
    <x v="0"/>
    <s v="Enkele fitnessapparaten, een levensgroot schaakspel"/>
    <x v="0"/>
    <x v="1"/>
    <x v="0"/>
    <x v="0"/>
    <s v="Bij de daghoeeca en bij Loetje mogelijkheden creeëren "/>
    <s v="Ja"/>
  </r>
  <r>
    <s v="verder dan 200 meter"/>
    <s v="Elke dag"/>
    <x v="1"/>
    <x v="0"/>
    <s v="Nee"/>
    <x v="1"/>
    <x v="0"/>
    <x v="1"/>
    <x v="0"/>
    <x v="0"/>
    <s v="Enkele fitnessapparaten, een levensgroot schaakspel"/>
    <x v="0"/>
    <x v="1"/>
    <x v="0"/>
    <x v="0"/>
    <s v="Bij de daghoeeca en bij Loetje mogelijkheden creeëren "/>
    <s v="Ja"/>
  </r>
  <r>
    <s v="verder dan 200 meter"/>
    <s v="Elke dag"/>
    <x v="1"/>
    <x v="1"/>
    <s v="Nee"/>
    <x v="1"/>
    <x v="0"/>
    <x v="1"/>
    <x v="0"/>
    <x v="0"/>
    <s v="Enkele fitnessapparaten, een levensgroot schaakspel"/>
    <x v="0"/>
    <x v="1"/>
    <x v="0"/>
    <x v="0"/>
    <s v="Bij de daghoeeca en bij Loetje mogelijkheden creeëren "/>
    <s v="Ja"/>
  </r>
  <r>
    <s v="verder dan 200 meter"/>
    <s v="Elke dag"/>
    <x v="1"/>
    <x v="2"/>
    <s v="Nee"/>
    <x v="1"/>
    <x v="0"/>
    <x v="1"/>
    <x v="0"/>
    <x v="0"/>
    <s v="Enkele fitnessapparaten, een levensgroot schaakspel"/>
    <x v="0"/>
    <x v="1"/>
    <x v="0"/>
    <x v="0"/>
    <s v="Bij de daghoeeca en bij Loetje mogelijkheden creeëren "/>
    <s v="Ja"/>
  </r>
  <r>
    <s v="051-100m"/>
    <s v="Elke dag"/>
    <x v="3"/>
    <x v="0"/>
    <s v="Nee"/>
    <x v="0"/>
    <x v="1"/>
    <x v="1"/>
    <x v="0"/>
    <x v="0"/>
    <s v="Er wordt best veel gebasketbald op dat lelijke stuk beton. Een nieuwe combi basketball/voetbal kooi "/>
    <x v="0"/>
    <x v="1"/>
    <x v="0"/>
    <x v="0"/>
    <s v="Plaszuil voor mannen is goedkoop en veilig. Voor vrouwen moet er een betaald openbaar toilet zijn. Nu is het bosje achter de bestaande toiletten één groot openbaar toilet "/>
    <s v="Nee"/>
  </r>
  <r>
    <s v="051-100m"/>
    <s v="Elke dag"/>
    <x v="3"/>
    <x v="1"/>
    <s v="Nee"/>
    <x v="0"/>
    <x v="1"/>
    <x v="1"/>
    <x v="0"/>
    <x v="0"/>
    <s v="Er wordt best veel gebasketbald op dat lelijke stuk beton. Een nieuwe combi basketball/voetbal kooi "/>
    <x v="0"/>
    <x v="1"/>
    <x v="0"/>
    <x v="0"/>
    <s v="Plaszuil voor mannen is goedkoop en veilig. Voor vrouwen moet er een betaald openbaar toilet zijn. Nu is het bosje achter de bestaande toiletten één groot openbaar toilet "/>
    <s v="Nee"/>
  </r>
  <r>
    <s v="051-100m"/>
    <s v="Elke dag"/>
    <x v="3"/>
    <x v="2"/>
    <s v="Nee"/>
    <x v="0"/>
    <x v="1"/>
    <x v="1"/>
    <x v="0"/>
    <x v="0"/>
    <s v="Er wordt best veel gebasketbald op dat lelijke stuk beton. Een nieuwe combi basketball/voetbal kooi "/>
    <x v="0"/>
    <x v="1"/>
    <x v="0"/>
    <x v="0"/>
    <s v="Plaszuil voor mannen is goedkoop en veilig. Voor vrouwen moet er een betaald openbaar toilet zijn. Nu is het bosje achter de bestaande toiletten één groot openbaar toilet "/>
    <s v="Nee"/>
  </r>
  <r>
    <s v="0 - 50m"/>
    <s v="Minimaal 1 keer per week"/>
    <x v="2"/>
    <x v="1"/>
    <s v="Nee"/>
    <x v="0"/>
    <x v="0"/>
    <x v="2"/>
    <x v="2"/>
    <x v="1"/>
    <s v="?"/>
    <x v="0"/>
    <x v="0"/>
    <x v="0"/>
    <x v="0"/>
    <m/>
    <s v="Nee"/>
  </r>
  <r>
    <s v="0 - 50m"/>
    <s v="Minimaal 1 keer per week"/>
    <x v="1"/>
    <x v="1"/>
    <s v="Nee"/>
    <x v="0"/>
    <x v="0"/>
    <x v="2"/>
    <x v="2"/>
    <x v="0"/>
    <m/>
    <x v="0"/>
    <x v="0"/>
    <x v="0"/>
    <x v="0"/>
    <s v="Geen idee. Maar er moet wel iets komen, anders gaat men in de bosjes poepen. "/>
    <s v="Nee"/>
  </r>
  <r>
    <s v="verder dan 200 meter"/>
    <s v="Elke dag"/>
    <x v="2"/>
    <x v="4"/>
    <s v="Ja"/>
    <x v="1"/>
    <x v="1"/>
    <x v="1"/>
    <x v="0"/>
    <x v="0"/>
    <m/>
    <x v="0"/>
    <x v="1"/>
    <x v="0"/>
    <x v="0"/>
    <s v="Vandalisme bestendige toiletten"/>
    <s v="Ja"/>
  </r>
  <r>
    <s v="verder dan 200 meter"/>
    <s v="Elke dag"/>
    <x v="2"/>
    <x v="1"/>
    <s v="Ja"/>
    <x v="1"/>
    <x v="1"/>
    <x v="1"/>
    <x v="0"/>
    <x v="0"/>
    <m/>
    <x v="0"/>
    <x v="1"/>
    <x v="0"/>
    <x v="0"/>
    <s v="Vandalisme bestendige toiletten"/>
    <s v="Ja"/>
  </r>
  <r>
    <s v="151-200"/>
    <s v="Elke dag"/>
    <x v="1"/>
    <x v="3"/>
    <s v="Nee"/>
    <x v="0"/>
    <x v="0"/>
    <x v="2"/>
    <x v="2"/>
    <x v="0"/>
    <m/>
    <x v="1"/>
    <x v="1"/>
    <x v="0"/>
    <x v="1"/>
    <m/>
    <s v="Nee"/>
  </r>
  <r>
    <s v="151-200"/>
    <s v="Elke dag"/>
    <x v="1"/>
    <x v="1"/>
    <s v="Nee"/>
    <x v="0"/>
    <x v="0"/>
    <x v="2"/>
    <x v="2"/>
    <x v="0"/>
    <m/>
    <x v="1"/>
    <x v="1"/>
    <x v="0"/>
    <x v="1"/>
    <m/>
    <s v="Nee"/>
  </r>
  <r>
    <s v="verder dan 200 meter"/>
    <s v="Minimaal 1 keer per week"/>
    <x v="1"/>
    <x v="4"/>
    <s v="Nee"/>
    <x v="0"/>
    <x v="0"/>
    <x v="2"/>
    <x v="1"/>
    <x v="1"/>
    <s v="De 400 meter baan is een slecht idee"/>
    <x v="0"/>
    <x v="1"/>
    <x v="2"/>
    <x v="1"/>
    <m/>
    <m/>
  </r>
  <r>
    <s v="verder dan 200 meter"/>
    <s v="Minimaal 1 keer per week"/>
    <x v="1"/>
    <x v="0"/>
    <s v="Nee"/>
    <x v="0"/>
    <x v="0"/>
    <x v="2"/>
    <x v="1"/>
    <x v="1"/>
    <s v="De 400 meter baan is een slecht idee"/>
    <x v="0"/>
    <x v="1"/>
    <x v="2"/>
    <x v="1"/>
    <m/>
    <m/>
  </r>
  <r>
    <s v="verder dan 200 meter"/>
    <s v="Minimaal 1 keer per week"/>
    <x v="1"/>
    <x v="1"/>
    <s v="Nee"/>
    <x v="0"/>
    <x v="0"/>
    <x v="2"/>
    <x v="1"/>
    <x v="1"/>
    <s v="De 400 meter baan is een slecht idee"/>
    <x v="0"/>
    <x v="1"/>
    <x v="2"/>
    <x v="1"/>
    <m/>
    <m/>
  </r>
  <r>
    <s v="verder dan 200 meter"/>
    <s v="Minimaal 1 keer per week"/>
    <x v="1"/>
    <x v="2"/>
    <s v="Nee"/>
    <x v="0"/>
    <x v="0"/>
    <x v="2"/>
    <x v="1"/>
    <x v="1"/>
    <s v="De 400 meter baan is een slecht idee"/>
    <x v="0"/>
    <x v="1"/>
    <x v="2"/>
    <x v="1"/>
    <m/>
    <m/>
  </r>
  <r>
    <s v="0 - 50m"/>
    <s v="Een paar keer per maand"/>
    <x v="3"/>
    <x v="0"/>
    <s v="Ja"/>
    <x v="1"/>
    <x v="0"/>
    <x v="1"/>
    <x v="0"/>
    <x v="0"/>
    <m/>
    <x v="0"/>
    <x v="1"/>
    <x v="1"/>
    <x v="0"/>
    <s v="Wel voor wc's zorgen "/>
    <s v="Ja"/>
  </r>
  <r>
    <s v="0 - 50m"/>
    <s v="Een paar keer per maand"/>
    <x v="3"/>
    <x v="1"/>
    <s v="Ja"/>
    <x v="1"/>
    <x v="0"/>
    <x v="1"/>
    <x v="0"/>
    <x v="0"/>
    <m/>
    <x v="0"/>
    <x v="1"/>
    <x v="1"/>
    <x v="0"/>
    <s v="Wel voor wc's zorgen "/>
    <s v="Ja"/>
  </r>
  <r>
    <s v="0 - 50m"/>
    <s v="Een paar keer per maand"/>
    <x v="3"/>
    <x v="2"/>
    <s v="Ja"/>
    <x v="1"/>
    <x v="0"/>
    <x v="1"/>
    <x v="0"/>
    <x v="0"/>
    <m/>
    <x v="0"/>
    <x v="1"/>
    <x v="1"/>
    <x v="0"/>
    <s v="Wel voor wc's zorgen "/>
    <s v="Ja"/>
  </r>
  <r>
    <s v="0 - 50m"/>
    <s v="Elke dag"/>
    <x v="1"/>
    <x v="3"/>
    <s v="Nee"/>
    <x v="0"/>
    <x v="0"/>
    <x v="1"/>
    <x v="0"/>
    <x v="1"/>
    <s v="Een groot afgeschermd hondenveld met een hindernisbaan."/>
    <x v="0"/>
    <x v="0"/>
    <x v="0"/>
    <x v="0"/>
    <s v="Om toegang te krijgen dient men een muntje te gebruiken."/>
    <s v="Nee"/>
  </r>
  <r>
    <s v="verder dan 200 meter"/>
    <s v="Minimaal 1 keer per week"/>
    <x v="0"/>
    <x v="1"/>
    <s v="Nee"/>
    <x v="1"/>
    <x v="0"/>
    <x v="1"/>
    <x v="0"/>
    <x v="0"/>
    <m/>
    <x v="0"/>
    <x v="1"/>
    <x v="0"/>
    <x v="0"/>
    <m/>
    <s v="Nee"/>
  </r>
  <r>
    <s v="verder dan 200 meter"/>
    <s v="Minimaal 1 keer per week"/>
    <x v="0"/>
    <x v="2"/>
    <s v="Nee"/>
    <x v="1"/>
    <x v="0"/>
    <x v="1"/>
    <x v="0"/>
    <x v="0"/>
    <m/>
    <x v="0"/>
    <x v="1"/>
    <x v="0"/>
    <x v="0"/>
    <m/>
    <s v="Nee"/>
  </r>
  <r>
    <s v="verder dan 200 meter"/>
    <s v="Elke dag"/>
    <x v="3"/>
    <x v="3"/>
    <s v="Ja"/>
    <x v="1"/>
    <x v="0"/>
    <x v="1"/>
    <x v="0"/>
    <x v="0"/>
    <m/>
    <x v="0"/>
    <x v="1"/>
    <x v="0"/>
    <x v="1"/>
    <m/>
    <s v="Ja"/>
  </r>
  <r>
    <s v="verder dan 200 meter"/>
    <s v="Elke dag"/>
    <x v="3"/>
    <x v="1"/>
    <s v="Ja"/>
    <x v="1"/>
    <x v="0"/>
    <x v="1"/>
    <x v="0"/>
    <x v="0"/>
    <m/>
    <x v="0"/>
    <x v="1"/>
    <x v="0"/>
    <x v="1"/>
    <m/>
    <s v="Ja"/>
  </r>
  <r>
    <s v="verder dan 200 meter"/>
    <s v="Elke dag"/>
    <x v="3"/>
    <x v="2"/>
    <s v="Ja"/>
    <x v="1"/>
    <x v="0"/>
    <x v="1"/>
    <x v="0"/>
    <x v="0"/>
    <m/>
    <x v="0"/>
    <x v="1"/>
    <x v="0"/>
    <x v="1"/>
    <m/>
    <s v="Ja"/>
  </r>
  <r>
    <s v="0 - 50m"/>
    <s v="Elke dag"/>
    <x v="1"/>
    <x v="4"/>
    <s v="Nee"/>
    <x v="1"/>
    <x v="0"/>
    <x v="2"/>
    <x v="2"/>
    <x v="0"/>
    <s v="GEEN!"/>
    <x v="1"/>
    <x v="0"/>
    <x v="0"/>
    <x v="0"/>
    <s v="Openbare beveiligde/ onderhouden toiletten"/>
    <s v="Nee"/>
  </r>
  <r>
    <s v="0 - 50m"/>
    <s v="Elke dag"/>
    <x v="1"/>
    <x v="1"/>
    <s v="Nee"/>
    <x v="1"/>
    <x v="0"/>
    <x v="2"/>
    <x v="2"/>
    <x v="0"/>
    <s v="GEEN!"/>
    <x v="1"/>
    <x v="0"/>
    <x v="0"/>
    <x v="0"/>
    <s v="Openbare beveiligde/ onderhouden toiletten"/>
    <s v="Nee"/>
  </r>
  <r>
    <s v="verder dan 200 meter"/>
    <s v="Een paar keer per maand"/>
    <x v="1"/>
    <x v="1"/>
    <s v="Nee"/>
    <x v="1"/>
    <x v="0"/>
    <x v="2"/>
    <x v="2"/>
    <x v="0"/>
    <s v="Geen"/>
    <x v="1"/>
    <x v="1"/>
    <x v="0"/>
    <x v="1"/>
    <m/>
    <s v="Ja"/>
  </r>
  <r>
    <s v="verder dan 200 meter"/>
    <s v="Een paar keer per maand"/>
    <x v="1"/>
    <x v="1"/>
    <s v="Nee"/>
    <x v="1"/>
    <x v="1"/>
    <x v="2"/>
    <x v="2"/>
    <x v="0"/>
    <m/>
    <x v="1"/>
    <x v="0"/>
    <x v="1"/>
    <x v="1"/>
    <m/>
    <s v="Nee"/>
  </r>
  <r>
    <s v="151-200"/>
    <s v="Elke dag"/>
    <x v="1"/>
    <x v="3"/>
    <s v="Nee"/>
    <x v="1"/>
    <x v="0"/>
    <x v="1"/>
    <x v="0"/>
    <x v="0"/>
    <m/>
    <x v="0"/>
    <x v="0"/>
    <x v="0"/>
    <x v="1"/>
    <m/>
    <s v="Nee"/>
  </r>
  <r>
    <s v="151-200"/>
    <s v="Elke dag"/>
    <x v="1"/>
    <x v="0"/>
    <s v="Nee"/>
    <x v="1"/>
    <x v="0"/>
    <x v="1"/>
    <x v="0"/>
    <x v="0"/>
    <m/>
    <x v="0"/>
    <x v="0"/>
    <x v="0"/>
    <x v="1"/>
    <m/>
    <s v="Nee"/>
  </r>
  <r>
    <s v="151-200"/>
    <s v="Elke dag"/>
    <x v="1"/>
    <x v="1"/>
    <s v="Nee"/>
    <x v="1"/>
    <x v="0"/>
    <x v="1"/>
    <x v="0"/>
    <x v="0"/>
    <m/>
    <x v="0"/>
    <x v="0"/>
    <x v="0"/>
    <x v="1"/>
    <m/>
    <s v="Nee"/>
  </r>
  <r>
    <s v="051-100m"/>
    <s v="Minimaal 1 keer per week"/>
    <x v="1"/>
    <x v="1"/>
    <s v="Nee"/>
    <x v="1"/>
    <x v="0"/>
    <x v="2"/>
    <x v="2"/>
    <x v="0"/>
    <s v="Volleybalnet"/>
    <x v="1"/>
    <x v="0"/>
    <x v="0"/>
    <x v="1"/>
    <m/>
    <s v="Nee"/>
  </r>
  <r>
    <s v="verder dan 200 meter"/>
    <s v="Een paar keer per maand"/>
    <x v="3"/>
    <x v="0"/>
    <s v="Nee"/>
    <x v="0"/>
    <x v="0"/>
    <x v="1"/>
    <x v="1"/>
    <x v="1"/>
    <s v="Jeu de boules baan, voetbalveldje, baskbet met netje, volleybalveld en zoals er al staat een grote speeltuin"/>
    <x v="0"/>
    <x v="0"/>
    <x v="0"/>
    <x v="1"/>
    <m/>
    <s v="Nee"/>
  </r>
  <r>
    <s v="verder dan 200 meter"/>
    <s v="Zo af en toe"/>
    <x v="1"/>
    <x v="1"/>
    <s v="Nee"/>
    <x v="1"/>
    <x v="1"/>
    <x v="1"/>
    <x v="1"/>
    <x v="0"/>
    <s v="Toestellen om oefeningen op te doen. Net zoiets als op het ruthbeek"/>
    <x v="0"/>
    <x v="1"/>
    <x v="1"/>
    <x v="0"/>
    <s v="Aan de buitenzijde van het park goed in het zicht van de straat. B.v stadmatenstraat._x000a_In kombinatie met dag horeca en avonds afsluiten."/>
    <s v="Ja"/>
  </r>
  <r>
    <s v="verder dan 200 meter"/>
    <s v="Minimaal 1 keer per week"/>
    <x v="0"/>
    <x v="1"/>
    <s v="Ja"/>
    <x v="1"/>
    <x v="0"/>
    <x v="2"/>
    <x v="2"/>
    <x v="0"/>
    <m/>
    <x v="0"/>
    <x v="1"/>
    <x v="0"/>
    <x v="1"/>
    <m/>
    <s v="Nee"/>
  </r>
  <r>
    <m/>
    <m/>
    <x v="4"/>
    <x v="5"/>
    <m/>
    <x v="2"/>
    <x v="2"/>
    <x v="0"/>
    <x v="2"/>
    <x v="2"/>
    <m/>
    <x v="2"/>
    <x v="2"/>
    <x v="2"/>
    <x v="2"/>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
  <r>
    <x v="0"/>
  </r>
  <r>
    <x v="1"/>
  </r>
  <r>
    <x v="2"/>
  </r>
  <r>
    <x v="2"/>
  </r>
  <r>
    <x v="2"/>
  </r>
  <r>
    <x v="3"/>
  </r>
  <r>
    <x v="2"/>
  </r>
  <r>
    <x v="2"/>
  </r>
  <r>
    <x v="2"/>
  </r>
  <r>
    <x v="2"/>
  </r>
  <r>
    <x v="4"/>
  </r>
  <r>
    <x v="5"/>
  </r>
  <r>
    <x v="2"/>
  </r>
  <r>
    <x v="2"/>
  </r>
  <r>
    <x v="6"/>
  </r>
  <r>
    <x v="7"/>
  </r>
  <r>
    <x v="2"/>
  </r>
  <r>
    <x v="2"/>
  </r>
  <r>
    <x v="8"/>
  </r>
  <r>
    <x v="2"/>
  </r>
  <r>
    <x v="2"/>
  </r>
  <r>
    <x v="2"/>
  </r>
  <r>
    <x v="9"/>
  </r>
  <r>
    <x v="2"/>
  </r>
  <r>
    <x v="2"/>
  </r>
  <r>
    <x v="2"/>
  </r>
  <r>
    <x v="2"/>
  </r>
  <r>
    <x v="2"/>
  </r>
  <r>
    <x v="2"/>
  </r>
  <r>
    <x v="2"/>
  </r>
  <r>
    <x v="2"/>
  </r>
  <r>
    <x v="2"/>
  </r>
  <r>
    <x v="2"/>
  </r>
  <r>
    <x v="2"/>
  </r>
  <r>
    <x v="2"/>
  </r>
  <r>
    <x v="10"/>
  </r>
  <r>
    <x v="2"/>
  </r>
  <r>
    <x v="11"/>
  </r>
  <r>
    <x v="2"/>
  </r>
  <r>
    <x v="12"/>
  </r>
  <r>
    <x v="13"/>
  </r>
  <r>
    <x v="2"/>
  </r>
  <r>
    <x v="2"/>
  </r>
  <r>
    <x v="2"/>
  </r>
  <r>
    <x v="2"/>
  </r>
  <r>
    <x v="2"/>
  </r>
  <r>
    <x v="14"/>
  </r>
  <r>
    <x v="2"/>
  </r>
  <r>
    <x v="2"/>
  </r>
  <r>
    <x v="2"/>
  </r>
  <r>
    <x v="2"/>
  </r>
  <r>
    <x v="15"/>
  </r>
  <r>
    <x v="16"/>
  </r>
  <r>
    <x v="2"/>
  </r>
  <r>
    <x v="17"/>
  </r>
  <r>
    <x v="2"/>
  </r>
  <r>
    <x v="2"/>
  </r>
  <r>
    <x v="18"/>
  </r>
  <r>
    <x v="19"/>
  </r>
  <r>
    <x v="20"/>
  </r>
  <r>
    <x v="2"/>
  </r>
  <r>
    <x v="21"/>
  </r>
  <r>
    <x v="2"/>
  </r>
  <r>
    <x v="2"/>
  </r>
  <r>
    <x v="2"/>
  </r>
  <r>
    <x v="2"/>
  </r>
  <r>
    <x v="2"/>
  </r>
  <r>
    <x v="2"/>
  </r>
  <r>
    <x v="2"/>
  </r>
  <r>
    <x v="22"/>
  </r>
  <r>
    <x v="2"/>
  </r>
  <r>
    <x v="23"/>
  </r>
  <r>
    <x v="24"/>
  </r>
  <r>
    <x v="2"/>
  </r>
  <r>
    <x v="2"/>
  </r>
  <r>
    <x v="25"/>
  </r>
  <r>
    <x v="26"/>
  </r>
  <r>
    <x v="2"/>
  </r>
  <r>
    <x v="2"/>
  </r>
  <r>
    <x v="27"/>
  </r>
  <r>
    <x v="2"/>
  </r>
  <r>
    <x v="2"/>
  </r>
  <r>
    <x v="2"/>
  </r>
  <r>
    <x v="2"/>
  </r>
  <r>
    <x v="2"/>
  </r>
  <r>
    <x v="2"/>
  </r>
  <r>
    <x v="2"/>
  </r>
  <r>
    <x v="2"/>
  </r>
  <r>
    <x v="2"/>
  </r>
  <r>
    <x v="2"/>
  </r>
  <r>
    <x v="28"/>
  </r>
  <r>
    <x v="29"/>
  </r>
  <r>
    <x v="30"/>
  </r>
  <r>
    <x v="2"/>
  </r>
  <r>
    <x v="2"/>
  </r>
  <r>
    <x v="2"/>
  </r>
  <r>
    <x v="2"/>
  </r>
  <r>
    <x v="31"/>
  </r>
  <r>
    <x v="2"/>
  </r>
  <r>
    <x v="32"/>
  </r>
  <r>
    <x v="2"/>
  </r>
  <r>
    <x v="2"/>
  </r>
  <r>
    <x v="2"/>
  </r>
  <r>
    <x v="2"/>
  </r>
  <r>
    <x v="2"/>
  </r>
  <r>
    <x v="2"/>
  </r>
  <r>
    <x v="33"/>
  </r>
  <r>
    <x v="34"/>
  </r>
  <r>
    <x v="35"/>
  </r>
  <r>
    <x v="2"/>
  </r>
  <r>
    <x v="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
  <r>
    <x v="0"/>
  </r>
  <r>
    <x v="0"/>
  </r>
  <r>
    <x v="0"/>
  </r>
  <r>
    <x v="0"/>
  </r>
  <r>
    <x v="0"/>
  </r>
  <r>
    <x v="0"/>
  </r>
  <r>
    <x v="0"/>
  </r>
  <r>
    <x v="1"/>
  </r>
  <r>
    <x v="2"/>
  </r>
  <r>
    <x v="3"/>
  </r>
  <r>
    <x v="4"/>
  </r>
  <r>
    <x v="0"/>
  </r>
  <r>
    <x v="5"/>
  </r>
  <r>
    <x v="0"/>
  </r>
  <r>
    <x v="0"/>
  </r>
  <r>
    <x v="0"/>
  </r>
  <r>
    <x v="6"/>
  </r>
  <r>
    <x v="7"/>
  </r>
  <r>
    <x v="8"/>
  </r>
  <r>
    <x v="0"/>
  </r>
  <r>
    <x v="9"/>
  </r>
  <r>
    <x v="10"/>
  </r>
  <r>
    <x v="0"/>
  </r>
  <r>
    <x v="0"/>
  </r>
  <r>
    <x v="0"/>
  </r>
  <r>
    <x v="0"/>
  </r>
  <r>
    <x v="0"/>
  </r>
  <r>
    <x v="0"/>
  </r>
  <r>
    <x v="11"/>
  </r>
  <r>
    <x v="12"/>
  </r>
  <r>
    <x v="13"/>
  </r>
  <r>
    <x v="14"/>
  </r>
  <r>
    <x v="0"/>
  </r>
  <r>
    <x v="0"/>
  </r>
  <r>
    <x v="15"/>
  </r>
  <r>
    <x v="0"/>
  </r>
  <r>
    <x v="0"/>
  </r>
  <r>
    <x v="16"/>
  </r>
  <r>
    <x v="17"/>
  </r>
  <r>
    <x v="18"/>
  </r>
  <r>
    <x v="19"/>
  </r>
  <r>
    <x v="20"/>
  </r>
  <r>
    <x v="0"/>
  </r>
  <r>
    <x v="21"/>
  </r>
  <r>
    <x v="0"/>
  </r>
  <r>
    <x v="0"/>
  </r>
  <r>
    <x v="0"/>
  </r>
  <r>
    <x v="0"/>
  </r>
  <r>
    <x v="22"/>
  </r>
  <r>
    <x v="0"/>
  </r>
  <r>
    <x v="23"/>
  </r>
  <r>
    <x v="0"/>
  </r>
  <r>
    <x v="24"/>
  </r>
  <r>
    <x v="25"/>
  </r>
  <r>
    <x v="26"/>
  </r>
  <r>
    <x v="0"/>
  </r>
  <r>
    <x v="27"/>
  </r>
  <r>
    <x v="28"/>
  </r>
  <r>
    <x v="29"/>
  </r>
  <r>
    <x v="30"/>
  </r>
  <r>
    <x v="0"/>
  </r>
  <r>
    <x v="31"/>
  </r>
  <r>
    <x v="32"/>
  </r>
  <r>
    <x v="33"/>
  </r>
  <r>
    <x v="34"/>
  </r>
  <r>
    <x v="0"/>
  </r>
  <r>
    <x v="0"/>
  </r>
  <r>
    <x v="35"/>
  </r>
  <r>
    <x v="36"/>
  </r>
  <r>
    <x v="0"/>
  </r>
  <r>
    <x v="0"/>
  </r>
  <r>
    <x v="37"/>
  </r>
  <r>
    <x v="38"/>
  </r>
  <r>
    <x v="0"/>
  </r>
  <r>
    <x v="0"/>
  </r>
  <r>
    <x v="0"/>
  </r>
  <r>
    <x v="0"/>
  </r>
  <r>
    <x v="39"/>
  </r>
  <r>
    <x v="0"/>
  </r>
  <r>
    <x v="40"/>
  </r>
  <r>
    <x v="41"/>
  </r>
  <r>
    <x v="0"/>
  </r>
  <r>
    <x v="0"/>
  </r>
  <r>
    <x v="0"/>
  </r>
  <r>
    <x v="42"/>
  </r>
  <r>
    <x v="0"/>
  </r>
  <r>
    <x v="0"/>
  </r>
  <r>
    <x v="0"/>
  </r>
  <r>
    <x v="43"/>
  </r>
  <r>
    <x v="0"/>
  </r>
  <r>
    <x v="44"/>
  </r>
  <r>
    <x v="45"/>
  </r>
  <r>
    <x v="46"/>
  </r>
  <r>
    <x v="0"/>
  </r>
  <r>
    <x v="47"/>
  </r>
  <r>
    <x v="48"/>
  </r>
  <r>
    <x v="0"/>
  </r>
  <r>
    <x v="0"/>
  </r>
  <r>
    <x v="49"/>
  </r>
  <r>
    <x v="50"/>
  </r>
  <r>
    <x v="0"/>
  </r>
  <r>
    <x v="0"/>
  </r>
  <r>
    <x v="51"/>
  </r>
  <r>
    <x v="0"/>
  </r>
  <r>
    <x v="0"/>
  </r>
  <r>
    <x v="0"/>
  </r>
  <r>
    <x v="0"/>
  </r>
  <r>
    <x v="0"/>
  </r>
  <r>
    <x v="52"/>
  </r>
  <r>
    <x v="0"/>
  </r>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
  <r>
    <x v="0"/>
  </r>
  <r>
    <x v="0"/>
  </r>
  <r>
    <x v="0"/>
  </r>
  <r>
    <x v="1"/>
  </r>
  <r>
    <x v="0"/>
  </r>
  <r>
    <x v="0"/>
  </r>
  <r>
    <x v="0"/>
  </r>
  <r>
    <x v="2"/>
  </r>
  <r>
    <x v="0"/>
  </r>
  <r>
    <x v="3"/>
  </r>
  <r>
    <x v="0"/>
  </r>
  <r>
    <x v="0"/>
  </r>
  <r>
    <x v="0"/>
  </r>
  <r>
    <x v="0"/>
  </r>
  <r>
    <x v="0"/>
  </r>
  <r>
    <x v="0"/>
  </r>
  <r>
    <x v="0"/>
  </r>
  <r>
    <x v="0"/>
  </r>
  <r>
    <x v="0"/>
  </r>
  <r>
    <x v="0"/>
  </r>
  <r>
    <x v="4"/>
  </r>
  <r>
    <x v="5"/>
  </r>
  <r>
    <x v="0"/>
  </r>
  <r>
    <x v="0"/>
  </r>
  <r>
    <x v="0"/>
  </r>
  <r>
    <x v="0"/>
  </r>
  <r>
    <x v="6"/>
  </r>
  <r>
    <x v="7"/>
  </r>
  <r>
    <x v="0"/>
  </r>
  <r>
    <x v="0"/>
  </r>
  <r>
    <x v="8"/>
  </r>
  <r>
    <x v="9"/>
  </r>
  <r>
    <x v="0"/>
  </r>
  <r>
    <x v="0"/>
  </r>
  <r>
    <x v="10"/>
  </r>
  <r>
    <x v="0"/>
  </r>
  <r>
    <x v="0"/>
  </r>
  <r>
    <x v="0"/>
  </r>
  <r>
    <x v="0"/>
  </r>
  <r>
    <x v="0"/>
  </r>
  <r>
    <x v="11"/>
  </r>
  <r>
    <x v="12"/>
  </r>
  <r>
    <x v="13"/>
  </r>
  <r>
    <x v="14"/>
  </r>
  <r>
    <x v="0"/>
  </r>
  <r>
    <x v="0"/>
  </r>
  <r>
    <x v="0"/>
  </r>
  <r>
    <x v="0"/>
  </r>
  <r>
    <x v="15"/>
  </r>
  <r>
    <x v="0"/>
  </r>
  <r>
    <x v="0"/>
  </r>
  <r>
    <x v="16"/>
  </r>
  <r>
    <x v="17"/>
  </r>
  <r>
    <x v="0"/>
  </r>
  <r>
    <x v="18"/>
  </r>
  <r>
    <x v="0"/>
  </r>
  <r>
    <x v="0"/>
  </r>
  <r>
    <x v="0"/>
  </r>
  <r>
    <x v="0"/>
  </r>
  <r>
    <x v="0"/>
  </r>
  <r>
    <x v="0"/>
  </r>
  <r>
    <x v="19"/>
  </r>
  <r>
    <x v="0"/>
  </r>
  <r>
    <x v="20"/>
  </r>
  <r>
    <x v="0"/>
  </r>
  <r>
    <x v="0"/>
  </r>
  <r>
    <x v="21"/>
  </r>
  <r>
    <x v="22"/>
  </r>
  <r>
    <x v="23"/>
  </r>
  <r>
    <x v="0"/>
  </r>
  <r>
    <x v="0"/>
  </r>
  <r>
    <x v="0"/>
  </r>
  <r>
    <x v="0"/>
  </r>
  <r>
    <x v="0"/>
  </r>
  <r>
    <x v="0"/>
  </r>
  <r>
    <x v="0"/>
  </r>
  <r>
    <x v="24"/>
  </r>
  <r>
    <x v="0"/>
  </r>
  <r>
    <x v="0"/>
  </r>
  <r>
    <x v="0"/>
  </r>
  <r>
    <x v="0"/>
  </r>
  <r>
    <x v="0"/>
  </r>
  <r>
    <x v="0"/>
  </r>
  <r>
    <x v="0"/>
  </r>
  <r>
    <x v="25"/>
  </r>
  <r>
    <x v="0"/>
  </r>
  <r>
    <x v="0"/>
  </r>
  <r>
    <x v="0"/>
  </r>
  <r>
    <x v="0"/>
  </r>
  <r>
    <x v="0"/>
  </r>
  <r>
    <x v="0"/>
  </r>
  <r>
    <x v="26"/>
  </r>
  <r>
    <x v="0"/>
  </r>
  <r>
    <x v="0"/>
  </r>
  <r>
    <x v="0"/>
  </r>
  <r>
    <x v="27"/>
  </r>
  <r>
    <x v="0"/>
  </r>
  <r>
    <x v="28"/>
  </r>
  <r>
    <x v="0"/>
  </r>
  <r>
    <x v="29"/>
  </r>
  <r>
    <x v="0"/>
  </r>
  <r>
    <x v="0"/>
  </r>
  <r>
    <x v="30"/>
  </r>
  <r>
    <x v="0"/>
  </r>
  <r>
    <x v="0"/>
  </r>
  <r>
    <x v="0"/>
  </r>
  <r>
    <x v="31"/>
  </r>
  <r>
    <x v="0"/>
  </r>
  <r>
    <x v="32"/>
  </r>
  <r>
    <x v="0"/>
  </r>
  <r>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EBA36A-44D8-4D90-A731-DEED8800BCAA}" name="Draaitabel18" cacheId="5"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rowHeaderCaption="Hebben wij nog iets gemist?">
  <location ref="C1:C35" firstHeaderRow="1" firstDataRow="1" firstDataCol="1"/>
  <pivotFields count="1">
    <pivotField axis="axisRow" showAll="0">
      <items count="43">
        <item x="31"/>
        <item m="1" x="38"/>
        <item x="10"/>
        <item x="9"/>
        <item x="11"/>
        <item x="22"/>
        <item x="12"/>
        <item x="25"/>
        <item x="20"/>
        <item x="24"/>
        <item m="1" x="41"/>
        <item x="14"/>
        <item x="5"/>
        <item x="13"/>
        <item x="26"/>
        <item m="1" x="36"/>
        <item m="1" x="37"/>
        <item x="23"/>
        <item x="27"/>
        <item x="6"/>
        <item m="1" x="34"/>
        <item x="2"/>
        <item x="16"/>
        <item x="30"/>
        <item x="29"/>
        <item x="3"/>
        <item x="4"/>
        <item m="1" x="33"/>
        <item x="15"/>
        <item x="21"/>
        <item x="32"/>
        <item m="1" x="40"/>
        <item x="1"/>
        <item x="18"/>
        <item m="1" x="35"/>
        <item x="19"/>
        <item x="7"/>
        <item m="1" x="39"/>
        <item x="28"/>
        <item x="17"/>
        <item x="8"/>
        <item x="0"/>
        <item t="default"/>
      </items>
    </pivotField>
  </pivotFields>
  <rowFields count="1">
    <field x="0"/>
  </rowFields>
  <rowItems count="34">
    <i>
      <x/>
    </i>
    <i>
      <x v="2"/>
    </i>
    <i>
      <x v="3"/>
    </i>
    <i>
      <x v="4"/>
    </i>
    <i>
      <x v="5"/>
    </i>
    <i>
      <x v="6"/>
    </i>
    <i>
      <x v="7"/>
    </i>
    <i>
      <x v="8"/>
    </i>
    <i>
      <x v="9"/>
    </i>
    <i>
      <x v="11"/>
    </i>
    <i>
      <x v="12"/>
    </i>
    <i>
      <x v="13"/>
    </i>
    <i>
      <x v="14"/>
    </i>
    <i>
      <x v="17"/>
    </i>
    <i>
      <x v="18"/>
    </i>
    <i>
      <x v="19"/>
    </i>
    <i>
      <x v="21"/>
    </i>
    <i>
      <x v="22"/>
    </i>
    <i>
      <x v="23"/>
    </i>
    <i>
      <x v="24"/>
    </i>
    <i>
      <x v="25"/>
    </i>
    <i>
      <x v="26"/>
    </i>
    <i>
      <x v="28"/>
    </i>
    <i>
      <x v="29"/>
    </i>
    <i>
      <x v="30"/>
    </i>
    <i>
      <x v="32"/>
    </i>
    <i>
      <x v="33"/>
    </i>
    <i>
      <x v="35"/>
    </i>
    <i>
      <x v="36"/>
    </i>
    <i>
      <x v="38"/>
    </i>
    <i>
      <x v="39"/>
    </i>
    <i>
      <x v="40"/>
    </i>
    <i>
      <x v="41"/>
    </i>
    <i t="grand">
      <x/>
    </i>
  </rowItems>
  <colItems count="1">
    <i/>
  </colItems>
  <formats count="8">
    <format dxfId="7">
      <pivotArea type="all" dataOnly="0" outline="0" fieldPosition="0"/>
    </format>
    <format dxfId="6">
      <pivotArea field="0" type="button" dataOnly="0" labelOnly="1" outline="0" axis="axisRow" fieldPosition="0"/>
    </format>
    <format dxfId="5">
      <pivotArea dataOnly="0" labelOnly="1" fieldPosition="0">
        <references count="1">
          <reference field="0" count="0"/>
        </references>
      </pivotArea>
    </format>
    <format dxfId="4">
      <pivotArea dataOnly="0" labelOnly="1" grandRow="1" outline="0" fieldPosition="0"/>
    </format>
    <format dxfId="3">
      <pivotArea type="all" dataOnly="0" outline="0" fieldPosition="0"/>
    </format>
    <format dxfId="2">
      <pivotArea field="0" type="button" dataOnly="0" labelOnly="1" outline="0" axis="axisRow" fieldPosition="0"/>
    </format>
    <format dxfId="1">
      <pivotArea dataOnly="0" labelOnly="1" fieldPosition="0">
        <references count="1">
          <reference field="0" count="0"/>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634251B-6E4E-4E94-8535-6A379ED21AA8}" name="Draaitabel3"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21:H27" firstHeaderRow="1" firstDataRow="2" firstDataCol="1"/>
  <pivotFields count="17">
    <pivotField axis="axisCol" showAll="0">
      <items count="7">
        <item x="1"/>
        <item n="51-100m" x="0"/>
        <item x="4"/>
        <item x="3"/>
        <item x="2"/>
        <item x="5"/>
        <item t="default"/>
      </items>
    </pivotField>
    <pivotField showAll="0"/>
    <pivotField showAll="0"/>
    <pivotField showAll="0"/>
    <pivotField axis="axisRow" dataField="1"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
    <i>
      <x/>
    </i>
    <i>
      <x v="1"/>
    </i>
    <i>
      <x v="2"/>
    </i>
    <i>
      <x v="3"/>
    </i>
    <i t="grand">
      <x/>
    </i>
  </rowItems>
  <colFields count="1">
    <field x="0"/>
  </colFields>
  <colItems count="7">
    <i>
      <x/>
    </i>
    <i>
      <x v="1"/>
    </i>
    <i>
      <x v="2"/>
    </i>
    <i>
      <x v="3"/>
    </i>
    <i>
      <x v="4"/>
    </i>
    <i>
      <x v="5"/>
    </i>
    <i t="grand">
      <x/>
    </i>
  </colItems>
  <dataFields count="1">
    <dataField name="Fietsen door het park"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65CE1F4-F6AF-4136-9FBD-B5E8AEDF43A1}" name="Draaitabel10"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81:H86" firstHeaderRow="1" firstDataRow="2" firstDataCol="1"/>
  <pivotFields count="17">
    <pivotField axis="axisCol" showAll="0">
      <items count="7">
        <item x="1"/>
        <item x="0"/>
        <item x="4"/>
        <item x="3"/>
        <item x="2"/>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s>
  <rowFields count="1">
    <field x="13"/>
  </rowFields>
  <rowItems count="4">
    <i>
      <x/>
    </i>
    <i>
      <x v="1"/>
    </i>
    <i>
      <x v="2"/>
    </i>
    <i t="grand">
      <x/>
    </i>
  </rowItems>
  <colFields count="1">
    <field x="0"/>
  </colFields>
  <colItems count="7">
    <i>
      <x/>
    </i>
    <i>
      <x v="1"/>
    </i>
    <i>
      <x v="2"/>
    </i>
    <i>
      <x v="3"/>
    </i>
    <i>
      <x v="4"/>
    </i>
    <i>
      <x v="5"/>
    </i>
    <i t="grand">
      <x/>
    </i>
  </colItems>
  <dataFields count="1">
    <dataField name="Herplaatsen van de hup"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A1B7413-6BB7-462A-9B4D-1C584CAFE784}" name="Draaitabel8"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65:H70" firstHeaderRow="1" firstDataRow="2" firstDataCol="1"/>
  <pivotFields count="17">
    <pivotField axis="axisCol" showAll="0">
      <items count="7">
        <item x="1"/>
        <item x="0"/>
        <item x="4"/>
        <item x="3"/>
        <item x="2"/>
        <item x="5"/>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s>
  <rowFields count="1">
    <field x="11"/>
  </rowFields>
  <rowItems count="4">
    <i>
      <x/>
    </i>
    <i>
      <x v="1"/>
    </i>
    <i>
      <x v="2"/>
    </i>
    <i t="grand">
      <x/>
    </i>
  </rowItems>
  <colFields count="1">
    <field x="0"/>
  </colFields>
  <colItems count="7">
    <i>
      <x/>
    </i>
    <i>
      <x v="1"/>
    </i>
    <i>
      <x v="2"/>
    </i>
    <i>
      <x v="3"/>
    </i>
    <i>
      <x v="4"/>
    </i>
    <i>
      <x v="5"/>
    </i>
    <i t="grand">
      <x/>
    </i>
  </colItems>
  <dataFields count="1">
    <dataField name="Ruimte voor meer of andersoortige festivals"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EC86B42-1997-4777-9124-B3DF1EDBF463}" name="Draaitabel3"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21:G27" firstHeaderRow="1" firstDataRow="2" firstDataCol="1"/>
  <pivotFields count="17">
    <pivotField showAll="0">
      <items count="7">
        <item x="1"/>
        <item n="51-100m" x="0"/>
        <item x="4"/>
        <item x="3"/>
        <item x="2"/>
        <item x="5"/>
        <item t="default"/>
      </items>
    </pivotField>
    <pivotField axis="axisCol" showAll="0">
      <items count="6">
        <item x="2"/>
        <item x="1"/>
        <item x="0"/>
        <item x="3"/>
        <item x="4"/>
        <item t="default"/>
      </items>
    </pivotField>
    <pivotField showAll="0"/>
    <pivotField showAll="0"/>
    <pivotField axis="axisRow" dataField="1"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
    <i>
      <x/>
    </i>
    <i>
      <x v="1"/>
    </i>
    <i>
      <x v="2"/>
    </i>
    <i>
      <x v="3"/>
    </i>
    <i t="grand">
      <x/>
    </i>
  </rowItems>
  <colFields count="1">
    <field x="1"/>
  </colFields>
  <colItems count="6">
    <i>
      <x/>
    </i>
    <i>
      <x v="1"/>
    </i>
    <i>
      <x v="2"/>
    </i>
    <i>
      <x v="3"/>
    </i>
    <i>
      <x v="4"/>
    </i>
    <i t="grand">
      <x/>
    </i>
  </colItems>
  <dataFields count="1">
    <dataField name="Fietsen door het park"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F1A7FA8B-7130-41E1-BD04-2F8D67C239EA}" name="Draaitabel4"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30:G35" firstHeaderRow="1" firstDataRow="2" firstDataCol="1"/>
  <pivotFields count="17">
    <pivotField showAll="0">
      <items count="7">
        <item x="1"/>
        <item n="51-100m" x="0"/>
        <item x="4"/>
        <item x="3"/>
        <item x="2"/>
        <item x="5"/>
        <item t="default"/>
      </items>
    </pivotField>
    <pivotField axis="axisCol" showAll="0">
      <items count="6">
        <item x="2"/>
        <item x="1"/>
        <item x="0"/>
        <item x="3"/>
        <item x="4"/>
        <item t="default"/>
      </items>
    </pivotField>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
    <i>
      <x/>
    </i>
    <i>
      <x v="1"/>
    </i>
    <i>
      <x v="2"/>
    </i>
    <i t="grand">
      <x/>
    </i>
  </rowItems>
  <colFields count="1">
    <field x="1"/>
  </colFields>
  <colItems count="6">
    <i>
      <x/>
    </i>
    <i>
      <x v="1"/>
    </i>
    <i>
      <x v="2"/>
    </i>
    <i>
      <x v="3"/>
    </i>
    <i>
      <x v="4"/>
    </i>
    <i t="grand">
      <x/>
    </i>
  </colItems>
  <dataFields count="1">
    <dataField name="Genoeg speelfaciliteiten voor kinderen" fld="5" subtotal="count" baseField="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4F55094-BEB8-48A4-BAC5-357F603A44EF}" name="Draaitabel9"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73:G78" firstHeaderRow="1" firstDataRow="2" firstDataCol="1"/>
  <pivotFields count="17">
    <pivotField showAll="0">
      <items count="7">
        <item x="1"/>
        <item x="0"/>
        <item x="4"/>
        <item x="3"/>
        <item x="2"/>
        <item x="5"/>
        <item t="default"/>
      </items>
    </pivotField>
    <pivotField axis="axisCol" showAll="0">
      <items count="6">
        <item x="2"/>
        <item x="1"/>
        <item x="0"/>
        <item x="3"/>
        <item x="4"/>
        <item t="default"/>
      </items>
    </pivotField>
    <pivotField showAll="0"/>
    <pivotField multipleItemSelectionAllowed="1"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s>
  <rowFields count="1">
    <field x="12"/>
  </rowFields>
  <rowItems count="4">
    <i>
      <x/>
    </i>
    <i>
      <x v="1"/>
    </i>
    <i>
      <x v="2"/>
    </i>
    <i t="grand">
      <x/>
    </i>
  </rowItems>
  <colFields count="1">
    <field x="1"/>
  </colFields>
  <colItems count="6">
    <i>
      <x/>
    </i>
    <i>
      <x v="1"/>
    </i>
    <i>
      <x v="2"/>
    </i>
    <i>
      <x v="3"/>
    </i>
    <i>
      <x v="4"/>
    </i>
    <i t="grand">
      <x/>
    </i>
  </colItems>
  <dataFields count="1">
    <dataField name="Nachtelijke sluiting"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3C08A73-4985-44B3-B35A-3D11DDA1BBF2}" name="Draaitabel6"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46:G54" firstHeaderRow="1" firstDataRow="2" firstDataCol="1"/>
  <pivotFields count="17">
    <pivotField showAll="0">
      <items count="7">
        <item x="1"/>
        <item x="0"/>
        <item x="4"/>
        <item x="3"/>
        <item x="2"/>
        <item x="5"/>
        <item t="default"/>
      </items>
    </pivotField>
    <pivotField axis="axisCol" showAll="0">
      <items count="6">
        <item x="2"/>
        <item x="1"/>
        <item x="0"/>
        <item x="3"/>
        <item x="4"/>
        <item t="default"/>
      </items>
    </pivotField>
    <pivotField showAll="0"/>
    <pivotField showAll="0"/>
    <pivotField showAll="0"/>
    <pivotField showAll="0"/>
    <pivotField showAll="0"/>
    <pivotField axis="axisRow" dataField="1" showAll="0">
      <items count="4">
        <item x="1"/>
        <item sd="0" x="2"/>
        <item sd="0" x="0"/>
        <item t="default"/>
      </items>
    </pivotField>
    <pivotField axis="axisRow" showAll="0">
      <items count="4">
        <item n="Ja, bij het tennispark" x="0"/>
        <item n="Rond het tennispark is geen goede plek" x="1"/>
        <item x="2"/>
        <item t="default"/>
      </items>
    </pivotField>
    <pivotField showAll="0"/>
    <pivotField showAll="0"/>
    <pivotField showAll="0"/>
    <pivotField showAll="0"/>
    <pivotField showAll="0"/>
    <pivotField showAll="0"/>
    <pivotField showAll="0"/>
    <pivotField showAll="0"/>
  </pivotFields>
  <rowFields count="2">
    <field x="7"/>
    <field x="8"/>
  </rowFields>
  <rowItems count="7">
    <i>
      <x/>
    </i>
    <i r="1">
      <x/>
    </i>
    <i r="1">
      <x v="1"/>
    </i>
    <i r="1">
      <x v="2"/>
    </i>
    <i>
      <x v="1"/>
    </i>
    <i>
      <x v="2"/>
    </i>
    <i t="grand">
      <x/>
    </i>
  </rowItems>
  <colFields count="1">
    <field x="1"/>
  </colFields>
  <colItems count="6">
    <i>
      <x/>
    </i>
    <i>
      <x v="1"/>
    </i>
    <i>
      <x v="2"/>
    </i>
    <i>
      <x v="3"/>
    </i>
    <i>
      <x v="4"/>
    </i>
    <i t="grand">
      <x/>
    </i>
  </colItems>
  <dataFields count="1">
    <dataField name="Extra daghoreca"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6EDB373F-1C83-43A4-AD8F-3A60CE554C05}" name="Draaitabel7"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57:G62" firstHeaderRow="1" firstDataRow="2" firstDataCol="1"/>
  <pivotFields count="17">
    <pivotField showAll="0">
      <items count="7">
        <item x="1"/>
        <item x="0"/>
        <item x="4"/>
        <item x="3"/>
        <item x="2"/>
        <item x="5"/>
        <item t="default"/>
      </items>
    </pivotField>
    <pivotField axis="axisCol" showAll="0">
      <items count="6">
        <item x="2"/>
        <item x="1"/>
        <item x="0"/>
        <item x="3"/>
        <item x="4"/>
        <item t="default"/>
      </items>
    </pivotField>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s>
  <rowFields count="1">
    <field x="9"/>
  </rowFields>
  <rowItems count="4">
    <i>
      <x/>
    </i>
    <i>
      <x v="1"/>
    </i>
    <i>
      <x v="2"/>
    </i>
    <i t="grand">
      <x/>
    </i>
  </rowItems>
  <colFields count="1">
    <field x="1"/>
  </colFields>
  <colItems count="6">
    <i>
      <x/>
    </i>
    <i>
      <x v="1"/>
    </i>
    <i>
      <x v="2"/>
    </i>
    <i>
      <x v="3"/>
    </i>
    <i>
      <x v="4"/>
    </i>
    <i t="grand">
      <x/>
    </i>
  </colItems>
  <dataFields count="1">
    <dataField name="Voldoende sportfaciliteiten zoals in visiedocument"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AA033C8-6E61-4999-ABD8-F1204F72E0D4}" name="Draaitabel5"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38:G43" firstHeaderRow="1" firstDataRow="2" firstDataCol="1"/>
  <pivotFields count="17">
    <pivotField showAll="0">
      <items count="7">
        <item x="1"/>
        <item n="51-100m" x="0"/>
        <item x="4"/>
        <item x="3"/>
        <item x="2"/>
        <item x="5"/>
        <item t="default"/>
      </items>
    </pivotField>
    <pivotField axis="axisCol" showAll="0">
      <items count="6">
        <item x="2"/>
        <item x="1"/>
        <item x="0"/>
        <item x="3"/>
        <item x="4"/>
        <item t="default"/>
      </items>
    </pivotField>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6"/>
  </rowFields>
  <rowItems count="4">
    <i>
      <x/>
    </i>
    <i>
      <x v="1"/>
    </i>
    <i>
      <x v="2"/>
    </i>
    <i t="grand">
      <x/>
    </i>
  </rowItems>
  <colFields count="1">
    <field x="1"/>
  </colFields>
  <colItems count="6">
    <i>
      <x/>
    </i>
    <i>
      <x v="1"/>
    </i>
    <i>
      <x v="2"/>
    </i>
    <i>
      <x v="3"/>
    </i>
    <i>
      <x v="4"/>
    </i>
    <i t="grand">
      <x/>
    </i>
  </colItems>
  <dataFields count="1">
    <dataField name="Geen dieren houde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B37E10E-6F6B-4DB6-9175-9AF027956AAC}" name="Draaitabel8"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65:G70" firstHeaderRow="1" firstDataRow="2" firstDataCol="1"/>
  <pivotFields count="17">
    <pivotField showAll="0">
      <items count="7">
        <item x="1"/>
        <item x="0"/>
        <item x="4"/>
        <item x="3"/>
        <item x="2"/>
        <item x="5"/>
        <item t="default"/>
      </items>
    </pivotField>
    <pivotField axis="axisCol" showAll="0">
      <items count="6">
        <item x="2"/>
        <item x="1"/>
        <item x="0"/>
        <item x="3"/>
        <item x="4"/>
        <item t="default"/>
      </items>
    </pivotField>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s>
  <rowFields count="1">
    <field x="11"/>
  </rowFields>
  <rowItems count="4">
    <i>
      <x/>
    </i>
    <i>
      <x v="1"/>
    </i>
    <i>
      <x v="2"/>
    </i>
    <i t="grand">
      <x/>
    </i>
  </rowItems>
  <colFields count="1">
    <field x="1"/>
  </colFields>
  <colItems count="6">
    <i>
      <x/>
    </i>
    <i>
      <x v="1"/>
    </i>
    <i>
      <x v="2"/>
    </i>
    <i>
      <x v="3"/>
    </i>
    <i>
      <x v="4"/>
    </i>
    <i t="grand">
      <x/>
    </i>
  </colItems>
  <dataFields count="1">
    <dataField name="Ruimte voor meer of andersoortige festivals"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B1E50D-0808-4450-9998-367A8C7F2A09}" name="Draaitabel17" cacheId="4"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rowHeaderCaption="Tips voor verhelpen/verminderen negatieve gevolgen sanitaire voorzieningen">
  <location ref="B1:B55" firstHeaderRow="1" firstDataRow="1" firstDataCol="1"/>
  <pivotFields count="1">
    <pivotField axis="axisRow" showAll="0">
      <items count="54">
        <item x="44"/>
        <item x="52"/>
        <item x="34"/>
        <item x="19"/>
        <item x="29"/>
        <item x="9"/>
        <item x="20"/>
        <item x="11"/>
        <item x="38"/>
        <item x="26"/>
        <item x="45"/>
        <item x="31"/>
        <item x="41"/>
        <item x="35"/>
        <item x="22"/>
        <item x="40"/>
        <item x="30"/>
        <item x="36"/>
        <item x="17"/>
        <item x="15"/>
        <item x="33"/>
        <item x="18"/>
        <item x="5"/>
        <item x="47"/>
        <item x="10"/>
        <item x="8"/>
        <item x="4"/>
        <item x="37"/>
        <item x="12"/>
        <item x="43"/>
        <item x="3"/>
        <item x="6"/>
        <item x="28"/>
        <item x="50"/>
        <item x="13"/>
        <item x="51"/>
        <item x="2"/>
        <item x="46"/>
        <item x="39"/>
        <item x="24"/>
        <item x="42"/>
        <item x="21"/>
        <item x="25"/>
        <item x="1"/>
        <item x="23"/>
        <item x="48"/>
        <item x="27"/>
        <item x="32"/>
        <item x="49"/>
        <item x="7"/>
        <item x="14"/>
        <item x="16"/>
        <item x="0"/>
        <item t="default"/>
      </items>
    </pivotField>
  </pivotFields>
  <rowFields count="1">
    <field x="0"/>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Items count="1">
    <i/>
  </colItems>
  <formats count="5">
    <format dxfId="12">
      <pivotArea field="0" type="button" dataOnly="0" labelOnly="1" outline="0" axis="axisRow" fieldPosition="0"/>
    </format>
    <format dxfId="11">
      <pivotArea dataOnly="0" labelOnly="1" fieldPosition="0">
        <references count="1">
          <reference field="0" count="34">
            <x v="0"/>
            <x v="1"/>
            <x v="2"/>
            <x v="3"/>
            <x v="4"/>
            <x v="5"/>
            <x v="6"/>
            <x v="7"/>
            <x v="8"/>
            <x v="9"/>
            <x v="10"/>
            <x v="11"/>
            <x v="12"/>
            <x v="13"/>
            <x v="14"/>
            <x v="15"/>
            <x v="16"/>
            <x v="17"/>
            <x v="18"/>
            <x v="19"/>
            <x v="20"/>
            <x v="21"/>
            <x v="22"/>
            <x v="23"/>
            <x v="24"/>
            <x v="25"/>
            <x v="26"/>
            <x v="27"/>
            <x v="28"/>
            <x v="29"/>
            <x v="30"/>
            <x v="31"/>
            <x v="32"/>
            <x v="33"/>
          </reference>
        </references>
      </pivotArea>
    </format>
    <format dxfId="10">
      <pivotArea dataOnly="0" labelOnly="1" fieldPosition="0">
        <references count="1">
          <reference field="0" count="3">
            <x v="34"/>
            <x v="35"/>
            <x v="36"/>
          </reference>
        </references>
      </pivotArea>
    </format>
    <format dxfId="9">
      <pivotArea dataOnly="0" labelOnly="1" fieldPosition="0">
        <references count="1">
          <reference field="0" count="16">
            <x v="37"/>
            <x v="38"/>
            <x v="39"/>
            <x v="40"/>
            <x v="41"/>
            <x v="42"/>
            <x v="43"/>
            <x v="44"/>
            <x v="45"/>
            <x v="46"/>
            <x v="47"/>
            <x v="48"/>
            <x v="49"/>
            <x v="50"/>
            <x v="51"/>
            <x v="52"/>
          </reference>
        </references>
      </pivotArea>
    </format>
    <format dxfId="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F2F9C73D-DFC4-4207-8126-36FDDD35099D}" name="Draaitabel10"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81:G86" firstHeaderRow="1" firstDataRow="2" firstDataCol="1"/>
  <pivotFields count="17">
    <pivotField showAll="0">
      <items count="7">
        <item x="1"/>
        <item x="0"/>
        <item x="4"/>
        <item x="3"/>
        <item x="2"/>
        <item x="5"/>
        <item t="default"/>
      </items>
    </pivotField>
    <pivotField axis="axisCol" showAll="0">
      <items count="6">
        <item x="2"/>
        <item x="1"/>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s>
  <rowFields count="1">
    <field x="13"/>
  </rowFields>
  <rowItems count="4">
    <i>
      <x/>
    </i>
    <i>
      <x v="1"/>
    </i>
    <i>
      <x v="2"/>
    </i>
    <i t="grand">
      <x/>
    </i>
  </rowItems>
  <colFields count="1">
    <field x="1"/>
  </colFields>
  <colItems count="6">
    <i>
      <x/>
    </i>
    <i>
      <x v="1"/>
    </i>
    <i>
      <x v="2"/>
    </i>
    <i>
      <x v="3"/>
    </i>
    <i>
      <x v="4"/>
    </i>
    <i t="grand">
      <x/>
    </i>
  </colItems>
  <dataFields count="1">
    <dataField name="Herplaatsen van de hup"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408BC876-FB2C-43C6-90D0-24CBAB94D226}" name="Draaitabel11"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89:G94" firstHeaderRow="1" firstDataRow="2" firstDataCol="1"/>
  <pivotFields count="17">
    <pivotField showAll="0">
      <items count="7">
        <item x="1"/>
        <item x="0"/>
        <item x="4"/>
        <item x="3"/>
        <item x="2"/>
        <item x="5"/>
        <item t="default"/>
      </items>
    </pivotField>
    <pivotField axis="axisCol" showAll="0">
      <items count="6">
        <item x="2"/>
        <item x="1"/>
        <item x="0"/>
        <item x="3"/>
        <item x="4"/>
        <item t="default"/>
      </items>
    </pivotField>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s>
  <rowFields count="1">
    <field x="14"/>
  </rowFields>
  <rowItems count="4">
    <i>
      <x/>
    </i>
    <i>
      <x v="1"/>
    </i>
    <i>
      <x v="2"/>
    </i>
    <i t="grand">
      <x/>
    </i>
  </rowItems>
  <colFields count="1">
    <field x="1"/>
  </colFields>
  <colItems count="6">
    <i>
      <x/>
    </i>
    <i>
      <x v="1"/>
    </i>
    <i>
      <x v="2"/>
    </i>
    <i>
      <x v="3"/>
    </i>
    <i>
      <x v="4"/>
    </i>
    <i t="grand">
      <x/>
    </i>
  </colItems>
  <dataFields count="1">
    <dataField name="Sanitaire voorziening noodzakelijk"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1119581-9293-49B5-AADB-A0F6BCFCDEC9}" name="Draaitabel5"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38:G43" firstHeaderRow="1" firstDataRow="2" firstDataCol="1"/>
  <pivotFields count="17">
    <pivotField showAll="0">
      <items count="7">
        <item x="1"/>
        <item n="51-100m" x="0"/>
        <item x="4"/>
        <item x="3"/>
        <item x="2"/>
        <item x="5"/>
        <item t="default"/>
      </items>
    </pivotField>
    <pivotField showAll="0">
      <items count="6">
        <item x="2"/>
        <item x="1"/>
        <item x="0"/>
        <item x="3"/>
        <item x="4"/>
        <item t="default"/>
      </items>
    </pivotField>
    <pivotField axis="axisCol" showAll="0">
      <items count="6">
        <item x="0"/>
        <item x="3"/>
        <item x="1"/>
        <item x="2"/>
        <item x="4"/>
        <item t="default"/>
      </items>
    </pivotField>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6"/>
  </rowFields>
  <rowItems count="4">
    <i>
      <x/>
    </i>
    <i>
      <x v="1"/>
    </i>
    <i>
      <x v="2"/>
    </i>
    <i t="grand">
      <x/>
    </i>
  </rowItems>
  <colFields count="1">
    <field x="2"/>
  </colFields>
  <colItems count="6">
    <i>
      <x/>
    </i>
    <i>
      <x v="1"/>
    </i>
    <i>
      <x v="2"/>
    </i>
    <i>
      <x v="3"/>
    </i>
    <i>
      <x v="4"/>
    </i>
    <i t="grand">
      <x/>
    </i>
  </colItems>
  <dataFields count="1">
    <dataField name="Geen dieren houde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369135B-2C64-4039-B1D7-7AC188260E6B}" name="Draaitabel9"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73:G78" firstHeaderRow="1" firstDataRow="2" firstDataCol="1"/>
  <pivotFields count="17">
    <pivotField showAll="0">
      <items count="7">
        <item x="1"/>
        <item x="0"/>
        <item x="4"/>
        <item x="3"/>
        <item x="2"/>
        <item x="5"/>
        <item t="default"/>
      </items>
    </pivotField>
    <pivotField showAll="0">
      <items count="6">
        <item x="2"/>
        <item x="1"/>
        <item x="0"/>
        <item x="3"/>
        <item x="4"/>
        <item t="default"/>
      </items>
    </pivotField>
    <pivotField axis="axisCol" showAll="0">
      <items count="6">
        <item x="0"/>
        <item x="3"/>
        <item x="1"/>
        <item x="2"/>
        <item x="4"/>
        <item t="default"/>
      </items>
    </pivotField>
    <pivotField multipleItemSelectionAllowed="1"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s>
  <rowFields count="1">
    <field x="12"/>
  </rowFields>
  <rowItems count="4">
    <i>
      <x/>
    </i>
    <i>
      <x v="1"/>
    </i>
    <i>
      <x v="2"/>
    </i>
    <i t="grand">
      <x/>
    </i>
  </rowItems>
  <colFields count="1">
    <field x="2"/>
  </colFields>
  <colItems count="6">
    <i>
      <x/>
    </i>
    <i>
      <x v="1"/>
    </i>
    <i>
      <x v="2"/>
    </i>
    <i>
      <x v="3"/>
    </i>
    <i>
      <x v="4"/>
    </i>
    <i t="grand">
      <x/>
    </i>
  </colItems>
  <dataFields count="1">
    <dataField name="Nachtelijke sluiting"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DF01EC2-6A70-41FB-94B9-DB36D972B6B9}" name="Draaitabel7"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57:G62" firstHeaderRow="1" firstDataRow="2" firstDataCol="1"/>
  <pivotFields count="17">
    <pivotField showAll="0">
      <items count="7">
        <item x="1"/>
        <item x="0"/>
        <item x="4"/>
        <item x="3"/>
        <item x="2"/>
        <item x="5"/>
        <item t="default"/>
      </items>
    </pivotField>
    <pivotField showAll="0">
      <items count="6">
        <item x="2"/>
        <item x="1"/>
        <item x="0"/>
        <item x="3"/>
        <item x="4"/>
        <item t="default"/>
      </items>
    </pivotField>
    <pivotField axis="axisCol" showAll="0">
      <items count="6">
        <item x="0"/>
        <item x="3"/>
        <item x="1"/>
        <item x="2"/>
        <item x="4"/>
        <item t="default"/>
      </items>
    </pivotField>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s>
  <rowFields count="1">
    <field x="9"/>
  </rowFields>
  <rowItems count="4">
    <i>
      <x/>
    </i>
    <i>
      <x v="1"/>
    </i>
    <i>
      <x v="2"/>
    </i>
    <i t="grand">
      <x/>
    </i>
  </rowItems>
  <colFields count="1">
    <field x="2"/>
  </colFields>
  <colItems count="6">
    <i>
      <x/>
    </i>
    <i>
      <x v="1"/>
    </i>
    <i>
      <x v="2"/>
    </i>
    <i>
      <x v="3"/>
    </i>
    <i>
      <x v="4"/>
    </i>
    <i t="grand">
      <x/>
    </i>
  </colItems>
  <dataFields count="1">
    <dataField name="Voldoende sportfaciliteiten zoals in visiedocument"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5C7D444-4F71-432F-9121-B96962EBCB67}" name="Draaitabel6"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46:G54" firstHeaderRow="1" firstDataRow="2" firstDataCol="1"/>
  <pivotFields count="17">
    <pivotField showAll="0">
      <items count="7">
        <item x="1"/>
        <item x="0"/>
        <item x="4"/>
        <item x="3"/>
        <item x="2"/>
        <item x="5"/>
        <item t="default"/>
      </items>
    </pivotField>
    <pivotField showAll="0">
      <items count="6">
        <item x="2"/>
        <item x="1"/>
        <item x="0"/>
        <item x="3"/>
        <item x="4"/>
        <item t="default"/>
      </items>
    </pivotField>
    <pivotField axis="axisCol" showAll="0">
      <items count="6">
        <item x="0"/>
        <item x="3"/>
        <item x="1"/>
        <item x="2"/>
        <item x="4"/>
        <item t="default"/>
      </items>
    </pivotField>
    <pivotField showAll="0"/>
    <pivotField showAll="0"/>
    <pivotField showAll="0"/>
    <pivotField showAll="0"/>
    <pivotField axis="axisRow" dataField="1" showAll="0">
      <items count="4">
        <item x="1"/>
        <item sd="0" x="2"/>
        <item sd="0" x="0"/>
        <item t="default"/>
      </items>
    </pivotField>
    <pivotField axis="axisRow" showAll="0">
      <items count="4">
        <item n="Ja, bij het tennispark" x="0"/>
        <item n="Rond het tennispark is geen goede plek" x="1"/>
        <item x="2"/>
        <item t="default"/>
      </items>
    </pivotField>
    <pivotField showAll="0"/>
    <pivotField showAll="0"/>
    <pivotField showAll="0"/>
    <pivotField showAll="0"/>
    <pivotField showAll="0"/>
    <pivotField showAll="0"/>
    <pivotField showAll="0"/>
    <pivotField showAll="0"/>
  </pivotFields>
  <rowFields count="2">
    <field x="7"/>
    <field x="8"/>
  </rowFields>
  <rowItems count="7">
    <i>
      <x/>
    </i>
    <i r="1">
      <x/>
    </i>
    <i r="1">
      <x v="1"/>
    </i>
    <i r="1">
      <x v="2"/>
    </i>
    <i>
      <x v="1"/>
    </i>
    <i>
      <x v="2"/>
    </i>
    <i t="grand">
      <x/>
    </i>
  </rowItems>
  <colFields count="1">
    <field x="2"/>
  </colFields>
  <colItems count="6">
    <i>
      <x/>
    </i>
    <i>
      <x v="1"/>
    </i>
    <i>
      <x v="2"/>
    </i>
    <i>
      <x v="3"/>
    </i>
    <i>
      <x v="4"/>
    </i>
    <i t="grand">
      <x/>
    </i>
  </colItems>
  <dataFields count="1">
    <dataField name="Extra daghoreca"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4DECBDB6-EC91-4EF5-B02A-E8A10B91C5E0}" name="Draaitabel4"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30:G35" firstHeaderRow="1" firstDataRow="2" firstDataCol="1"/>
  <pivotFields count="17">
    <pivotField showAll="0">
      <items count="7">
        <item x="1"/>
        <item n="51-100m" x="0"/>
        <item x="4"/>
        <item x="3"/>
        <item x="2"/>
        <item x="5"/>
        <item t="default"/>
      </items>
    </pivotField>
    <pivotField showAll="0">
      <items count="6">
        <item x="2"/>
        <item x="1"/>
        <item x="0"/>
        <item x="3"/>
        <item x="4"/>
        <item t="default"/>
      </items>
    </pivotField>
    <pivotField axis="axisCol" showAll="0">
      <items count="6">
        <item x="0"/>
        <item x="3"/>
        <item x="1"/>
        <item x="2"/>
        <item x="4"/>
        <item t="default"/>
      </items>
    </pivotField>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
    <i>
      <x/>
    </i>
    <i>
      <x v="1"/>
    </i>
    <i>
      <x v="2"/>
    </i>
    <i t="grand">
      <x/>
    </i>
  </rowItems>
  <colFields count="1">
    <field x="2"/>
  </colFields>
  <colItems count="6">
    <i>
      <x/>
    </i>
    <i>
      <x v="1"/>
    </i>
    <i>
      <x v="2"/>
    </i>
    <i>
      <x v="3"/>
    </i>
    <i>
      <x v="4"/>
    </i>
    <i t="grand">
      <x/>
    </i>
  </colItems>
  <dataFields count="1">
    <dataField name="Genoeg speelfaciliteiten voor kinderen" fld="5" subtotal="count" baseField="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CBA03C0B-AB71-41A3-94A8-12B3426D154A}" name="Draaitabel11"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89:G94" firstHeaderRow="1" firstDataRow="2" firstDataCol="1"/>
  <pivotFields count="17">
    <pivotField showAll="0">
      <items count="7">
        <item x="1"/>
        <item x="0"/>
        <item x="4"/>
        <item x="3"/>
        <item x="2"/>
        <item x="5"/>
        <item t="default"/>
      </items>
    </pivotField>
    <pivotField showAll="0">
      <items count="6">
        <item x="2"/>
        <item x="1"/>
        <item x="0"/>
        <item x="3"/>
        <item x="4"/>
        <item t="default"/>
      </items>
    </pivotField>
    <pivotField axis="axisCol" showAll="0">
      <items count="6">
        <item x="0"/>
        <item x="3"/>
        <item x="1"/>
        <item x="2"/>
        <item x="4"/>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s>
  <rowFields count="1">
    <field x="14"/>
  </rowFields>
  <rowItems count="4">
    <i>
      <x/>
    </i>
    <i>
      <x v="1"/>
    </i>
    <i>
      <x v="2"/>
    </i>
    <i t="grand">
      <x/>
    </i>
  </rowItems>
  <colFields count="1">
    <field x="2"/>
  </colFields>
  <colItems count="6">
    <i>
      <x/>
    </i>
    <i>
      <x v="1"/>
    </i>
    <i>
      <x v="2"/>
    </i>
    <i>
      <x v="3"/>
    </i>
    <i>
      <x v="4"/>
    </i>
    <i t="grand">
      <x/>
    </i>
  </colItems>
  <dataFields count="1">
    <dataField name="Sanitaire voorziening noodzakelijk"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8E3D5F3E-CB99-4D81-9021-4CDCF8FC3E91}" name="Draaitabel3"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21:G27" firstHeaderRow="1" firstDataRow="2" firstDataCol="1"/>
  <pivotFields count="17">
    <pivotField showAll="0">
      <items count="7">
        <item x="1"/>
        <item n="51-100m" x="0"/>
        <item x="4"/>
        <item x="3"/>
        <item x="2"/>
        <item x="5"/>
        <item t="default"/>
      </items>
    </pivotField>
    <pivotField showAll="0">
      <items count="6">
        <item x="2"/>
        <item x="1"/>
        <item x="0"/>
        <item x="3"/>
        <item x="4"/>
        <item t="default"/>
      </items>
    </pivotField>
    <pivotField axis="axisCol" showAll="0">
      <items count="6">
        <item x="0"/>
        <item x="3"/>
        <item x="1"/>
        <item x="2"/>
        <item x="4"/>
        <item t="default"/>
      </items>
    </pivotField>
    <pivotField showAll="0"/>
    <pivotField axis="axisRow" dataField="1"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
    <i>
      <x/>
    </i>
    <i>
      <x v="1"/>
    </i>
    <i>
      <x v="2"/>
    </i>
    <i>
      <x v="3"/>
    </i>
    <i t="grand">
      <x/>
    </i>
  </rowItems>
  <colFields count="1">
    <field x="2"/>
  </colFields>
  <colItems count="6">
    <i>
      <x/>
    </i>
    <i>
      <x v="1"/>
    </i>
    <i>
      <x v="2"/>
    </i>
    <i>
      <x v="3"/>
    </i>
    <i>
      <x v="4"/>
    </i>
    <i t="grand">
      <x/>
    </i>
  </colItems>
  <dataFields count="1">
    <dataField name="Fietsen door het park"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974FAF8B-8FB6-41B0-BD5C-EE558ADF6517}" name="Draaitabel8"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65:G70" firstHeaderRow="1" firstDataRow="2" firstDataCol="1"/>
  <pivotFields count="17">
    <pivotField showAll="0">
      <items count="7">
        <item x="1"/>
        <item x="0"/>
        <item x="4"/>
        <item x="3"/>
        <item x="2"/>
        <item x="5"/>
        <item t="default"/>
      </items>
    </pivotField>
    <pivotField showAll="0">
      <items count="6">
        <item x="2"/>
        <item x="1"/>
        <item x="0"/>
        <item x="3"/>
        <item x="4"/>
        <item t="default"/>
      </items>
    </pivotField>
    <pivotField axis="axisCol" showAll="0">
      <items count="6">
        <item x="0"/>
        <item x="3"/>
        <item x="1"/>
        <item x="2"/>
        <item x="4"/>
        <item t="default"/>
      </items>
    </pivotField>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s>
  <rowFields count="1">
    <field x="11"/>
  </rowFields>
  <rowItems count="4">
    <i>
      <x/>
    </i>
    <i>
      <x v="1"/>
    </i>
    <i>
      <x v="2"/>
    </i>
    <i t="grand">
      <x/>
    </i>
  </rowItems>
  <colFields count="1">
    <field x="2"/>
  </colFields>
  <colItems count="6">
    <i>
      <x/>
    </i>
    <i>
      <x v="1"/>
    </i>
    <i>
      <x v="2"/>
    </i>
    <i>
      <x v="3"/>
    </i>
    <i>
      <x v="4"/>
    </i>
    <i t="grand">
      <x/>
    </i>
  </colItems>
  <dataFields count="1">
    <dataField name="Ruimte voor meer of andersoortige festivals"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79E7617-AC7A-432A-B604-B5AB2C2148E0}" name="Draaitabel16" cacheId="3"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rowHeaderCaption="Sportfaciliteiten die beslist toegevoegd moeten worden">
  <location ref="A1:A38" firstHeaderRow="1" firstDataRow="1" firstDataCol="1"/>
  <pivotFields count="1">
    <pivotField axis="axisRow" showAll="0">
      <items count="43">
        <item x="18"/>
        <item m="1" x="36"/>
        <item m="1" x="41"/>
        <item x="23"/>
        <item x="8"/>
        <item x="5"/>
        <item x="1"/>
        <item x="11"/>
        <item x="31"/>
        <item x="16"/>
        <item x="26"/>
        <item x="12"/>
        <item x="24"/>
        <item x="32"/>
        <item x="20"/>
        <item x="28"/>
        <item x="29"/>
        <item x="30"/>
        <item x="19"/>
        <item m="1" x="40"/>
        <item x="17"/>
        <item m="1" x="38"/>
        <item m="1" x="37"/>
        <item x="21"/>
        <item x="34"/>
        <item x="4"/>
        <item x="25"/>
        <item x="27"/>
        <item x="6"/>
        <item x="3"/>
        <item m="1" x="39"/>
        <item x="0"/>
        <item x="22"/>
        <item x="15"/>
        <item x="35"/>
        <item x="14"/>
        <item x="10"/>
        <item x="7"/>
        <item x="13"/>
        <item x="33"/>
        <item x="9"/>
        <item x="2"/>
        <item t="default"/>
      </items>
    </pivotField>
  </pivotFields>
  <rowFields count="1">
    <field x="0"/>
  </rowFields>
  <rowItems count="37">
    <i>
      <x/>
    </i>
    <i>
      <x v="3"/>
    </i>
    <i>
      <x v="4"/>
    </i>
    <i>
      <x v="5"/>
    </i>
    <i>
      <x v="6"/>
    </i>
    <i>
      <x v="7"/>
    </i>
    <i>
      <x v="8"/>
    </i>
    <i>
      <x v="9"/>
    </i>
    <i>
      <x v="10"/>
    </i>
    <i>
      <x v="11"/>
    </i>
    <i>
      <x v="12"/>
    </i>
    <i>
      <x v="13"/>
    </i>
    <i>
      <x v="14"/>
    </i>
    <i>
      <x v="15"/>
    </i>
    <i>
      <x v="16"/>
    </i>
    <i>
      <x v="17"/>
    </i>
    <i>
      <x v="18"/>
    </i>
    <i>
      <x v="20"/>
    </i>
    <i>
      <x v="23"/>
    </i>
    <i>
      <x v="24"/>
    </i>
    <i>
      <x v="25"/>
    </i>
    <i>
      <x v="26"/>
    </i>
    <i>
      <x v="27"/>
    </i>
    <i>
      <x v="28"/>
    </i>
    <i>
      <x v="29"/>
    </i>
    <i>
      <x v="31"/>
    </i>
    <i>
      <x v="32"/>
    </i>
    <i>
      <x v="33"/>
    </i>
    <i>
      <x v="34"/>
    </i>
    <i>
      <x v="35"/>
    </i>
    <i>
      <x v="36"/>
    </i>
    <i>
      <x v="37"/>
    </i>
    <i>
      <x v="38"/>
    </i>
    <i>
      <x v="39"/>
    </i>
    <i>
      <x v="40"/>
    </i>
    <i>
      <x v="41"/>
    </i>
    <i t="grand">
      <x/>
    </i>
  </rowItems>
  <colItems count="1">
    <i/>
  </colItems>
  <formats count="4">
    <format dxfId="16">
      <pivotArea field="0" type="button" dataOnly="0" labelOnly="1" outline="0" axis="axisRow" fieldPosition="0"/>
    </format>
    <format dxfId="15">
      <pivotArea dataOnly="0" labelOnly="1" fieldPosition="0">
        <references count="1">
          <reference field="0" count="34">
            <x v="0"/>
            <x v="3"/>
            <x v="4"/>
            <x v="5"/>
            <x v="6"/>
            <x v="7"/>
            <x v="8"/>
            <x v="9"/>
            <x v="10"/>
            <x v="11"/>
            <x v="12"/>
            <x v="13"/>
            <x v="14"/>
            <x v="15"/>
            <x v="16"/>
            <x v="17"/>
            <x v="18"/>
            <x v="20"/>
            <x v="23"/>
            <x v="24"/>
            <x v="25"/>
            <x v="26"/>
            <x v="27"/>
            <x v="28"/>
            <x v="29"/>
            <x v="31"/>
            <x v="32"/>
            <x v="33"/>
            <x v="34"/>
            <x v="35"/>
            <x v="36"/>
            <x v="37"/>
            <x v="38"/>
            <x v="39"/>
          </reference>
        </references>
      </pivotArea>
    </format>
    <format dxfId="14">
      <pivotArea dataOnly="0" labelOnly="1" fieldPosition="0">
        <references count="1">
          <reference field="0" count="2">
            <x v="40"/>
            <x v="41"/>
          </reference>
        </references>
      </pivotArea>
    </format>
    <format dxfId="1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804903D5-0CC0-47E5-829E-82BE54AA88CE}" name="Draaitabel10"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81:G86" firstHeaderRow="1" firstDataRow="2" firstDataCol="1"/>
  <pivotFields count="17">
    <pivotField showAll="0">
      <items count="7">
        <item x="1"/>
        <item x="0"/>
        <item x="4"/>
        <item x="3"/>
        <item x="2"/>
        <item x="5"/>
        <item t="default"/>
      </items>
    </pivotField>
    <pivotField showAll="0">
      <items count="6">
        <item x="2"/>
        <item x="1"/>
        <item x="0"/>
        <item x="3"/>
        <item x="4"/>
        <item t="default"/>
      </items>
    </pivotField>
    <pivotField axis="axisCol" showAll="0">
      <items count="6">
        <item x="0"/>
        <item x="3"/>
        <item x="1"/>
        <item x="2"/>
        <item x="4"/>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s>
  <rowFields count="1">
    <field x="13"/>
  </rowFields>
  <rowItems count="4">
    <i>
      <x/>
    </i>
    <i>
      <x v="1"/>
    </i>
    <i>
      <x v="2"/>
    </i>
    <i t="grand">
      <x/>
    </i>
  </rowItems>
  <colFields count="1">
    <field x="2"/>
  </colFields>
  <colItems count="6">
    <i>
      <x/>
    </i>
    <i>
      <x v="1"/>
    </i>
    <i>
      <x v="2"/>
    </i>
    <i>
      <x v="3"/>
    </i>
    <i>
      <x v="4"/>
    </i>
    <i t="grand">
      <x/>
    </i>
  </colItems>
  <dataFields count="1">
    <dataField name="Herplaatsen van de hup"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8D76CF82-2C1F-4A51-A670-9068D6D7F1F1}" name="Draaitabel3" cacheId="1"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21:G26" firstHeaderRow="1" firstDataRow="2" firstDataCol="1"/>
  <pivotFields count="17">
    <pivotField showAll="0"/>
    <pivotField showAll="0"/>
    <pivotField showAll="0"/>
    <pivotField axis="axisCol" showAll="0">
      <items count="10">
        <item m="1" x="6"/>
        <item m="1" x="7"/>
        <item m="1" x="5"/>
        <item m="1" x="8"/>
        <item n="Ik bezoek het park voor recreatieve doeleinden" x="2"/>
        <item x="0"/>
        <item x="3"/>
        <item x="1"/>
        <item x="4"/>
        <item t="default"/>
      </items>
    </pivotField>
    <pivotField axis="axisRow" dataField="1"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4">
    <i>
      <x/>
    </i>
    <i>
      <x v="1"/>
    </i>
    <i>
      <x v="2"/>
    </i>
    <i t="grand">
      <x/>
    </i>
  </rowItems>
  <colFields count="1">
    <field x="3"/>
  </colFields>
  <colItems count="6">
    <i>
      <x v="4"/>
    </i>
    <i>
      <x v="5"/>
    </i>
    <i>
      <x v="6"/>
    </i>
    <i>
      <x v="7"/>
    </i>
    <i>
      <x v="8"/>
    </i>
    <i t="grand">
      <x/>
    </i>
  </colItems>
  <dataFields count="1">
    <dataField name="Fietsen in het park"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C3EA5459-6064-46E7-8315-6D8B96CBBD29}" name="Draaitabel4" cacheId="2"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30:H35" firstHeaderRow="1" firstDataRow="2" firstDataCol="1"/>
  <pivotFields count="17">
    <pivotField showAll="0"/>
    <pivotField showAll="0"/>
    <pivotField showAll="0">
      <items count="6">
        <item x="0"/>
        <item x="3"/>
        <item x="1"/>
        <item x="2"/>
        <item x="4"/>
        <item t="default"/>
      </items>
    </pivotField>
    <pivotField axis="axisCol" showAll="0">
      <items count="7">
        <item n="Ik bezoek het park voor recreatieve doeleinden" x="2"/>
        <item x="0"/>
        <item x="3"/>
        <item x="1"/>
        <item x="4"/>
        <item x="5"/>
        <item t="default"/>
      </items>
    </pivotField>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
    <i>
      <x/>
    </i>
    <i>
      <x v="1"/>
    </i>
    <i>
      <x v="2"/>
    </i>
    <i t="grand">
      <x/>
    </i>
  </rowItems>
  <colFields count="1">
    <field x="3"/>
  </colFields>
  <colItems count="7">
    <i>
      <x/>
    </i>
    <i>
      <x v="1"/>
    </i>
    <i>
      <x v="2"/>
    </i>
    <i>
      <x v="3"/>
    </i>
    <i>
      <x v="4"/>
    </i>
    <i>
      <x v="5"/>
    </i>
    <i t="grand">
      <x/>
    </i>
  </colItems>
  <dataFields count="1">
    <dataField name="Genoeg speelfaciliteiten voor kinderen" fld="5" subtotal="count" baseField="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C75980E4-C196-4E16-ADE6-3874CAD9C50D}" name="Draaitabel6" cacheId="2"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46:H54" firstHeaderRow="1" firstDataRow="2" firstDataCol="1"/>
  <pivotFields count="17">
    <pivotField showAll="0"/>
    <pivotField showAll="0"/>
    <pivotField showAll="0">
      <items count="6">
        <item x="0"/>
        <item x="3"/>
        <item x="1"/>
        <item x="2"/>
        <item x="4"/>
        <item t="default"/>
      </items>
    </pivotField>
    <pivotField axis="axisCol" showAll="0">
      <items count="7">
        <item n="Ik bezoek het park voor recreatieve doeleinden" x="2"/>
        <item x="0"/>
        <item x="3"/>
        <item x="1"/>
        <item x="4"/>
        <item x="5"/>
        <item t="default"/>
      </items>
    </pivotField>
    <pivotField showAll="0"/>
    <pivotField showAll="0"/>
    <pivotField showAll="0"/>
    <pivotField axis="axisRow" dataField="1" showAll="0">
      <items count="4">
        <item x="1"/>
        <item sd="0" x="2"/>
        <item sd="0" x="0"/>
        <item t="default"/>
      </items>
    </pivotField>
    <pivotField axis="axisRow" showAll="0">
      <items count="4">
        <item n="Ja, bij het tennispark" x="0"/>
        <item n="Rond het tennispark is geen goede plek" x="1"/>
        <item x="2"/>
        <item t="default"/>
      </items>
    </pivotField>
    <pivotField showAll="0"/>
    <pivotField showAll="0"/>
    <pivotField showAll="0"/>
    <pivotField showAll="0"/>
    <pivotField showAll="0"/>
    <pivotField showAll="0"/>
    <pivotField showAll="0"/>
    <pivotField showAll="0"/>
  </pivotFields>
  <rowFields count="2">
    <field x="7"/>
    <field x="8"/>
  </rowFields>
  <rowItems count="7">
    <i>
      <x/>
    </i>
    <i r="1">
      <x/>
    </i>
    <i r="1">
      <x v="1"/>
    </i>
    <i r="1">
      <x v="2"/>
    </i>
    <i>
      <x v="1"/>
    </i>
    <i>
      <x v="2"/>
    </i>
    <i t="grand">
      <x/>
    </i>
  </rowItems>
  <colFields count="1">
    <field x="3"/>
  </colFields>
  <colItems count="7">
    <i>
      <x/>
    </i>
    <i>
      <x v="1"/>
    </i>
    <i>
      <x v="2"/>
    </i>
    <i>
      <x v="3"/>
    </i>
    <i>
      <x v="4"/>
    </i>
    <i>
      <x v="5"/>
    </i>
    <i t="grand">
      <x/>
    </i>
  </colItems>
  <dataFields count="1">
    <dataField name="Extra daghoreca"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4B5D6485-65BF-41F2-8B4D-5FF93C18072B}" name="Draaitabel9" cacheId="2"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73:H78" firstHeaderRow="1" firstDataRow="2" firstDataCol="1"/>
  <pivotFields count="17">
    <pivotField showAll="0"/>
    <pivotField showAll="0"/>
    <pivotField showAll="0">
      <items count="6">
        <item x="0"/>
        <item x="3"/>
        <item x="1"/>
        <item x="2"/>
        <item x="4"/>
        <item t="default"/>
      </items>
    </pivotField>
    <pivotField axis="axisCol" multipleItemSelectionAllowed="1" showAll="0">
      <items count="7">
        <item n="Ik bezoek het park voor recreatieve doeleinden" x="2"/>
        <item x="0"/>
        <item x="3"/>
        <item x="1"/>
        <item x="4"/>
        <item x="5"/>
        <item t="default"/>
      </items>
    </pivotField>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s>
  <rowFields count="1">
    <field x="12"/>
  </rowFields>
  <rowItems count="4">
    <i>
      <x/>
    </i>
    <i>
      <x v="1"/>
    </i>
    <i>
      <x v="2"/>
    </i>
    <i t="grand">
      <x/>
    </i>
  </rowItems>
  <colFields count="1">
    <field x="3"/>
  </colFields>
  <colItems count="7">
    <i>
      <x/>
    </i>
    <i>
      <x v="1"/>
    </i>
    <i>
      <x v="2"/>
    </i>
    <i>
      <x v="3"/>
    </i>
    <i>
      <x v="4"/>
    </i>
    <i>
      <x v="5"/>
    </i>
    <i t="grand">
      <x/>
    </i>
  </colItems>
  <dataFields count="1">
    <dataField name="Nachtelijke sluiting"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779EA0B9-6540-419F-A947-66D31FE74F87}" name="Draaitabel7" cacheId="2"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57:H62" firstHeaderRow="1" firstDataRow="2" firstDataCol="1"/>
  <pivotFields count="17">
    <pivotField showAll="0"/>
    <pivotField showAll="0"/>
    <pivotField showAll="0">
      <items count="6">
        <item x="0"/>
        <item x="3"/>
        <item x="1"/>
        <item x="2"/>
        <item x="4"/>
        <item t="default"/>
      </items>
    </pivotField>
    <pivotField axis="axisCol" showAll="0">
      <items count="7">
        <item n="Ik bezoek het park voor recreatieve doeleinden" x="2"/>
        <item x="0"/>
        <item x="3"/>
        <item x="1"/>
        <item x="4"/>
        <item x="5"/>
        <item t="default"/>
      </items>
    </pivotField>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s>
  <rowFields count="1">
    <field x="9"/>
  </rowFields>
  <rowItems count="4">
    <i>
      <x/>
    </i>
    <i>
      <x v="1"/>
    </i>
    <i>
      <x v="2"/>
    </i>
    <i t="grand">
      <x/>
    </i>
  </rowItems>
  <colFields count="1">
    <field x="3"/>
  </colFields>
  <colItems count="7">
    <i>
      <x/>
    </i>
    <i>
      <x v="1"/>
    </i>
    <i>
      <x v="2"/>
    </i>
    <i>
      <x v="3"/>
    </i>
    <i>
      <x v="4"/>
    </i>
    <i>
      <x v="5"/>
    </i>
    <i t="grand">
      <x/>
    </i>
  </colItems>
  <dataFields count="1">
    <dataField name="Voldoende sportfaciliteiten zoals in visiedocument"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8B91E0E0-FAED-41C6-94B2-7BC493816448}" name="Draaitabel8" cacheId="2"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65:H70" firstHeaderRow="1" firstDataRow="2" firstDataCol="1"/>
  <pivotFields count="17">
    <pivotField showAll="0"/>
    <pivotField showAll="0"/>
    <pivotField showAll="0">
      <items count="6">
        <item x="0"/>
        <item x="3"/>
        <item x="1"/>
        <item x="2"/>
        <item x="4"/>
        <item t="default"/>
      </items>
    </pivotField>
    <pivotField axis="axisCol" showAll="0">
      <items count="7">
        <item n="Ik bezoek het park voor recreatieve doeleinden" x="2"/>
        <item x="0"/>
        <item x="3"/>
        <item x="1"/>
        <item x="4"/>
        <item x="5"/>
        <item t="default"/>
      </items>
    </pivotField>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s>
  <rowFields count="1">
    <field x="11"/>
  </rowFields>
  <rowItems count="4">
    <i>
      <x/>
    </i>
    <i>
      <x v="1"/>
    </i>
    <i>
      <x v="2"/>
    </i>
    <i t="grand">
      <x/>
    </i>
  </rowItems>
  <colFields count="1">
    <field x="3"/>
  </colFields>
  <colItems count="7">
    <i>
      <x/>
    </i>
    <i>
      <x v="1"/>
    </i>
    <i>
      <x v="2"/>
    </i>
    <i>
      <x v="3"/>
    </i>
    <i>
      <x v="4"/>
    </i>
    <i>
      <x v="5"/>
    </i>
    <i t="grand">
      <x/>
    </i>
  </colItems>
  <dataFields count="1">
    <dataField name="Ruimte voor meer of andersoortige festivals"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4C1649E7-F7FC-4999-985D-73C04B205916}" name="Draaitabel5" cacheId="2"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38:H43" firstHeaderRow="1" firstDataRow="2" firstDataCol="1"/>
  <pivotFields count="17">
    <pivotField showAll="0"/>
    <pivotField showAll="0"/>
    <pivotField showAll="0">
      <items count="6">
        <item x="0"/>
        <item x="3"/>
        <item x="1"/>
        <item x="2"/>
        <item x="4"/>
        <item t="default"/>
      </items>
    </pivotField>
    <pivotField axis="axisCol" showAll="0">
      <items count="7">
        <item n="Ik bezoek het park voor recreatieve doeleinden" x="2"/>
        <item x="0"/>
        <item x="3"/>
        <item x="1"/>
        <item x="4"/>
        <item x="5"/>
        <item t="default"/>
      </items>
    </pivotField>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6"/>
  </rowFields>
  <rowItems count="4">
    <i>
      <x/>
    </i>
    <i>
      <x v="1"/>
    </i>
    <i>
      <x v="2"/>
    </i>
    <i t="grand">
      <x/>
    </i>
  </rowItems>
  <colFields count="1">
    <field x="3"/>
  </colFields>
  <colItems count="7">
    <i>
      <x/>
    </i>
    <i>
      <x v="1"/>
    </i>
    <i>
      <x v="2"/>
    </i>
    <i>
      <x v="3"/>
    </i>
    <i>
      <x v="4"/>
    </i>
    <i>
      <x v="5"/>
    </i>
    <i t="grand">
      <x/>
    </i>
  </colItems>
  <dataFields count="1">
    <dataField name="Geen dieren houde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4E1C0F3A-398E-4F62-9E02-63A7B990F9D0}" name="Draaitabel10" cacheId="2"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81:H86" firstHeaderRow="1" firstDataRow="2" firstDataCol="1"/>
  <pivotFields count="17">
    <pivotField showAll="0"/>
    <pivotField showAll="0"/>
    <pivotField showAll="0">
      <items count="6">
        <item x="0"/>
        <item x="3"/>
        <item x="1"/>
        <item x="2"/>
        <item x="4"/>
        <item t="default"/>
      </items>
    </pivotField>
    <pivotField axis="axisCol" showAll="0">
      <items count="7">
        <item n="Ik bezoek het park voor recreatieve doeleinden " x="2"/>
        <item x="0"/>
        <item x="3"/>
        <item x="1"/>
        <item x="4"/>
        <item x="5"/>
        <item t="default"/>
      </items>
    </pivotField>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s>
  <rowFields count="1">
    <field x="13"/>
  </rowFields>
  <rowItems count="4">
    <i>
      <x/>
    </i>
    <i>
      <x v="1"/>
    </i>
    <i>
      <x v="2"/>
    </i>
    <i t="grand">
      <x/>
    </i>
  </rowItems>
  <colFields count="1">
    <field x="3"/>
  </colFields>
  <colItems count="7">
    <i>
      <x/>
    </i>
    <i>
      <x v="1"/>
    </i>
    <i>
      <x v="2"/>
    </i>
    <i>
      <x v="3"/>
    </i>
    <i>
      <x v="4"/>
    </i>
    <i>
      <x v="5"/>
    </i>
    <i t="grand">
      <x/>
    </i>
  </colItems>
  <dataFields count="1">
    <dataField name="Herplaatsen van de hup"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931887F1-A661-4D06-9A7B-85152ABBEBEC}" name="Draaitabel11" cacheId="2"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89:H94" firstHeaderRow="1" firstDataRow="2" firstDataCol="1"/>
  <pivotFields count="17">
    <pivotField showAll="0"/>
    <pivotField showAll="0"/>
    <pivotField showAll="0">
      <items count="6">
        <item x="0"/>
        <item x="3"/>
        <item x="1"/>
        <item x="2"/>
        <item x="4"/>
        <item t="default"/>
      </items>
    </pivotField>
    <pivotField axis="axisCol" multipleItemSelectionAllowed="1" showAll="0">
      <items count="7">
        <item n="Ik bezoek het park voor recreatieve doeleinden" x="2"/>
        <item x="0"/>
        <item x="3"/>
        <item x="1"/>
        <item x="4"/>
        <item x="5"/>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s>
  <rowFields count="1">
    <field x="14"/>
  </rowFields>
  <rowItems count="4">
    <i>
      <x/>
    </i>
    <i>
      <x v="1"/>
    </i>
    <i>
      <x v="2"/>
    </i>
    <i t="grand">
      <x/>
    </i>
  </rowItems>
  <colFields count="1">
    <field x="3"/>
  </colFields>
  <colItems count="7">
    <i>
      <x/>
    </i>
    <i>
      <x v="1"/>
    </i>
    <i>
      <x v="2"/>
    </i>
    <i>
      <x v="3"/>
    </i>
    <i>
      <x v="4"/>
    </i>
    <i>
      <x v="5"/>
    </i>
    <i t="grand">
      <x/>
    </i>
  </colItems>
  <dataFields count="1">
    <dataField name="Sanitaire voorziening noodzakelijk"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EC72B69-D182-4037-9B0C-8495AAF830B6}" name="Draaitabel5"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38:H43" firstHeaderRow="1" firstDataRow="2" firstDataCol="1"/>
  <pivotFields count="17">
    <pivotField axis="axisCol" showAll="0">
      <items count="7">
        <item x="1"/>
        <item n="51-100m" x="0"/>
        <item x="4"/>
        <item x="3"/>
        <item x="2"/>
        <item x="5"/>
        <item t="default"/>
      </items>
    </pivotField>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6"/>
  </rowFields>
  <rowItems count="4">
    <i>
      <x/>
    </i>
    <i>
      <x v="1"/>
    </i>
    <i>
      <x v="2"/>
    </i>
    <i t="grand">
      <x/>
    </i>
  </rowItems>
  <colFields count="1">
    <field x="0"/>
  </colFields>
  <colItems count="7">
    <i>
      <x/>
    </i>
    <i>
      <x v="1"/>
    </i>
    <i>
      <x v="2"/>
    </i>
    <i>
      <x v="3"/>
    </i>
    <i>
      <x v="4"/>
    </i>
    <i>
      <x v="5"/>
    </i>
    <i t="grand">
      <x/>
    </i>
  </colItems>
  <dataFields count="1">
    <dataField name="Geen dieren houde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F1D0F0-2DFC-4DAC-8444-2567C660F65B}" name="Draaitabel9"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73:H78" firstHeaderRow="1" firstDataRow="2" firstDataCol="1"/>
  <pivotFields count="17">
    <pivotField axis="axisCol" showAll="0">
      <items count="7">
        <item x="1"/>
        <item x="0"/>
        <item x="4"/>
        <item x="3"/>
        <item x="2"/>
        <item x="5"/>
        <item t="default"/>
      </items>
    </pivotField>
    <pivotField showAll="0"/>
    <pivotField showAll="0"/>
    <pivotField multipleItemSelectionAllowed="1"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s>
  <rowFields count="1">
    <field x="12"/>
  </rowFields>
  <rowItems count="4">
    <i>
      <x/>
    </i>
    <i>
      <x v="1"/>
    </i>
    <i>
      <x v="2"/>
    </i>
    <i t="grand">
      <x/>
    </i>
  </rowItems>
  <colFields count="1">
    <field x="0"/>
  </colFields>
  <colItems count="7">
    <i>
      <x/>
    </i>
    <i>
      <x v="1"/>
    </i>
    <i>
      <x v="2"/>
    </i>
    <i>
      <x v="3"/>
    </i>
    <i>
      <x v="4"/>
    </i>
    <i>
      <x v="5"/>
    </i>
    <i t="grand">
      <x/>
    </i>
  </colItems>
  <dataFields count="1">
    <dataField name="Nachtelijke sluiting"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69D43E0-806F-4C0E-8E08-AACC4A214A6C}" name="Draaitabel7"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57:H62" firstHeaderRow="1" firstDataRow="2" firstDataCol="1"/>
  <pivotFields count="17">
    <pivotField axis="axisCol" showAll="0">
      <items count="7">
        <item x="1"/>
        <item x="0"/>
        <item x="4"/>
        <item x="3"/>
        <item x="2"/>
        <item x="5"/>
        <item t="default"/>
      </items>
    </pivotField>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s>
  <rowFields count="1">
    <field x="9"/>
  </rowFields>
  <rowItems count="4">
    <i>
      <x/>
    </i>
    <i>
      <x v="1"/>
    </i>
    <i>
      <x v="2"/>
    </i>
    <i t="grand">
      <x/>
    </i>
  </rowItems>
  <colFields count="1">
    <field x="0"/>
  </colFields>
  <colItems count="7">
    <i>
      <x/>
    </i>
    <i>
      <x v="1"/>
    </i>
    <i>
      <x v="2"/>
    </i>
    <i>
      <x v="3"/>
    </i>
    <i>
      <x v="4"/>
    </i>
    <i>
      <x v="5"/>
    </i>
    <i t="grand">
      <x/>
    </i>
  </colItems>
  <dataFields count="1">
    <dataField name="Voldoende sportfaciliteiten zoals in visiedocument"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8942134-8ACF-4789-A357-B6FC4A26950D}" name="Draaitabel6"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46:H54" firstHeaderRow="1" firstDataRow="2" firstDataCol="1"/>
  <pivotFields count="17">
    <pivotField axis="axisCol" showAll="0">
      <items count="7">
        <item x="1"/>
        <item x="0"/>
        <item x="4"/>
        <item x="3"/>
        <item x="2"/>
        <item x="5"/>
        <item t="default"/>
      </items>
    </pivotField>
    <pivotField showAll="0"/>
    <pivotField showAll="0"/>
    <pivotField showAll="0"/>
    <pivotField showAll="0"/>
    <pivotField showAll="0"/>
    <pivotField showAll="0"/>
    <pivotField axis="axisRow" dataField="1" showAll="0">
      <items count="4">
        <item x="1"/>
        <item sd="0" x="2"/>
        <item sd="0" x="0"/>
        <item t="default"/>
      </items>
    </pivotField>
    <pivotField axis="axisRow" showAll="0">
      <items count="4">
        <item n="Ja, bij het tennispark" x="0"/>
        <item n="Rond het tennispark is geen goede plek" x="1"/>
        <item x="2"/>
        <item t="default"/>
      </items>
    </pivotField>
    <pivotField showAll="0"/>
    <pivotField showAll="0"/>
    <pivotField showAll="0"/>
    <pivotField showAll="0"/>
    <pivotField showAll="0"/>
    <pivotField showAll="0"/>
    <pivotField showAll="0"/>
    <pivotField showAll="0"/>
  </pivotFields>
  <rowFields count="2">
    <field x="7"/>
    <field x="8"/>
  </rowFields>
  <rowItems count="7">
    <i>
      <x/>
    </i>
    <i r="1">
      <x/>
    </i>
    <i r="1">
      <x v="1"/>
    </i>
    <i r="1">
      <x v="2"/>
    </i>
    <i>
      <x v="1"/>
    </i>
    <i>
      <x v="2"/>
    </i>
    <i t="grand">
      <x/>
    </i>
  </rowItems>
  <colFields count="1">
    <field x="0"/>
  </colFields>
  <colItems count="7">
    <i>
      <x/>
    </i>
    <i>
      <x v="1"/>
    </i>
    <i>
      <x v="2"/>
    </i>
    <i>
      <x v="3"/>
    </i>
    <i>
      <x v="4"/>
    </i>
    <i>
      <x v="5"/>
    </i>
    <i t="grand">
      <x/>
    </i>
  </colItems>
  <dataFields count="1">
    <dataField name="Extra daghoreca"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D83FA51-975A-4869-9FD9-6B92AC0696D7}" name="Draaitabel11"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89:H94" firstHeaderRow="1" firstDataRow="2" firstDataCol="1"/>
  <pivotFields count="17">
    <pivotField axis="axisCol" showAll="0">
      <items count="7">
        <item x="1"/>
        <item x="0"/>
        <item x="4"/>
        <item x="3"/>
        <item x="2"/>
        <item x="5"/>
        <item t="default"/>
      </items>
    </pivotField>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s>
  <rowFields count="1">
    <field x="14"/>
  </rowFields>
  <rowItems count="4">
    <i>
      <x/>
    </i>
    <i>
      <x v="1"/>
    </i>
    <i>
      <x v="2"/>
    </i>
    <i t="grand">
      <x/>
    </i>
  </rowItems>
  <colFields count="1">
    <field x="0"/>
  </colFields>
  <colItems count="7">
    <i>
      <x/>
    </i>
    <i>
      <x v="1"/>
    </i>
    <i>
      <x v="2"/>
    </i>
    <i>
      <x v="3"/>
    </i>
    <i>
      <x v="4"/>
    </i>
    <i>
      <x v="5"/>
    </i>
    <i t="grand">
      <x/>
    </i>
  </colItems>
  <dataFields count="1">
    <dataField name="Sanitaire voorziening noodzakelijk"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903FFAD-D852-4CFD-86ED-01B95588FC1A}" name="Draaitabel4" cacheId="0"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location ref="A30:H35" firstHeaderRow="1" firstDataRow="2" firstDataCol="1"/>
  <pivotFields count="17">
    <pivotField axis="axisCol" showAll="0">
      <items count="7">
        <item x="1"/>
        <item n="51-100m" x="0"/>
        <item x="4"/>
        <item x="3"/>
        <item x="2"/>
        <item x="5"/>
        <item t="default"/>
      </items>
    </pivotField>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
    <i>
      <x/>
    </i>
    <i>
      <x v="1"/>
    </i>
    <i>
      <x v="2"/>
    </i>
    <i t="grand">
      <x/>
    </i>
  </rowItems>
  <colFields count="1">
    <field x="0"/>
  </colFields>
  <colItems count="7">
    <i>
      <x/>
    </i>
    <i>
      <x v="1"/>
    </i>
    <i>
      <x v="2"/>
    </i>
    <i>
      <x v="3"/>
    </i>
    <i>
      <x v="4"/>
    </i>
    <i>
      <x v="5"/>
    </i>
    <i t="grand">
      <x/>
    </i>
  </colItems>
  <dataFields count="1">
    <dataField name="Genoeg speelfaciliteiten voor kinderen" fld="5" subtotal="count" baseField="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11.xml"/><Relationship Id="rId3" Type="http://schemas.openxmlformats.org/officeDocument/2006/relationships/pivotTable" Target="../pivotTables/pivotTable6.xml"/><Relationship Id="rId7" Type="http://schemas.openxmlformats.org/officeDocument/2006/relationships/pivotTable" Target="../pivotTables/pivotTable10.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pivotTable" Target="../pivotTables/pivotTable9.xml"/><Relationship Id="rId5" Type="http://schemas.openxmlformats.org/officeDocument/2006/relationships/pivotTable" Target="../pivotTables/pivotTable8.xml"/><Relationship Id="rId10" Type="http://schemas.openxmlformats.org/officeDocument/2006/relationships/drawing" Target="../drawings/drawing2.xml"/><Relationship Id="rId4" Type="http://schemas.openxmlformats.org/officeDocument/2006/relationships/pivotTable" Target="../pivotTables/pivotTable7.xml"/><Relationship Id="rId9" Type="http://schemas.openxmlformats.org/officeDocument/2006/relationships/pivotTable" Target="../pivotTables/pivotTable12.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20.xml"/><Relationship Id="rId3" Type="http://schemas.openxmlformats.org/officeDocument/2006/relationships/pivotTable" Target="../pivotTables/pivotTable15.xml"/><Relationship Id="rId7" Type="http://schemas.openxmlformats.org/officeDocument/2006/relationships/pivotTable" Target="../pivotTables/pivotTable19.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ivotTable" Target="../pivotTables/pivotTable18.xml"/><Relationship Id="rId5" Type="http://schemas.openxmlformats.org/officeDocument/2006/relationships/pivotTable" Target="../pivotTables/pivotTable17.xml"/><Relationship Id="rId10" Type="http://schemas.openxmlformats.org/officeDocument/2006/relationships/drawing" Target="../drawings/drawing3.xml"/><Relationship Id="rId4" Type="http://schemas.openxmlformats.org/officeDocument/2006/relationships/pivotTable" Target="../pivotTables/pivotTable16.xml"/><Relationship Id="rId9" Type="http://schemas.openxmlformats.org/officeDocument/2006/relationships/pivotTable" Target="../pivotTables/pivotTable21.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29.xml"/><Relationship Id="rId3" Type="http://schemas.openxmlformats.org/officeDocument/2006/relationships/pivotTable" Target="../pivotTables/pivotTable24.xml"/><Relationship Id="rId7" Type="http://schemas.openxmlformats.org/officeDocument/2006/relationships/pivotTable" Target="../pivotTables/pivotTable28.xml"/><Relationship Id="rId2" Type="http://schemas.openxmlformats.org/officeDocument/2006/relationships/pivotTable" Target="../pivotTables/pivotTable23.xml"/><Relationship Id="rId1" Type="http://schemas.openxmlformats.org/officeDocument/2006/relationships/pivotTable" Target="../pivotTables/pivotTable22.xml"/><Relationship Id="rId6" Type="http://schemas.openxmlformats.org/officeDocument/2006/relationships/pivotTable" Target="../pivotTables/pivotTable27.xml"/><Relationship Id="rId5" Type="http://schemas.openxmlformats.org/officeDocument/2006/relationships/pivotTable" Target="../pivotTables/pivotTable26.xml"/><Relationship Id="rId10" Type="http://schemas.openxmlformats.org/officeDocument/2006/relationships/drawing" Target="../drawings/drawing4.xml"/><Relationship Id="rId4" Type="http://schemas.openxmlformats.org/officeDocument/2006/relationships/pivotTable" Target="../pivotTables/pivotTable25.xml"/><Relationship Id="rId9" Type="http://schemas.openxmlformats.org/officeDocument/2006/relationships/pivotTable" Target="../pivotTables/pivotTable30.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38.xml"/><Relationship Id="rId3" Type="http://schemas.openxmlformats.org/officeDocument/2006/relationships/pivotTable" Target="../pivotTables/pivotTable33.xml"/><Relationship Id="rId7" Type="http://schemas.openxmlformats.org/officeDocument/2006/relationships/pivotTable" Target="../pivotTables/pivotTable37.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pivotTable" Target="../pivotTables/pivotTable36.xml"/><Relationship Id="rId5" Type="http://schemas.openxmlformats.org/officeDocument/2006/relationships/pivotTable" Target="../pivotTables/pivotTable35.xml"/><Relationship Id="rId10" Type="http://schemas.openxmlformats.org/officeDocument/2006/relationships/drawing" Target="../drawings/drawing5.xml"/><Relationship Id="rId4" Type="http://schemas.openxmlformats.org/officeDocument/2006/relationships/pivotTable" Target="../pivotTables/pivotTable34.xml"/><Relationship Id="rId9" Type="http://schemas.openxmlformats.org/officeDocument/2006/relationships/pivotTable" Target="../pivotTables/pivotTable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7ECA3-85C1-4E77-B047-839B27F1BEA3}">
  <dimension ref="A1"/>
  <sheetViews>
    <sheetView tabSelected="1" zoomScaleNormal="100" workbookViewId="0">
      <selection activeCell="AB227" sqref="AB227"/>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CC019-A1C9-489A-A111-1461BE2A7BB9}">
  <dimension ref="A1:D55"/>
  <sheetViews>
    <sheetView zoomScaleNormal="100" workbookViewId="0">
      <selection activeCell="F21" sqref="F21"/>
    </sheetView>
  </sheetViews>
  <sheetFormatPr defaultRowHeight="12.75" x14ac:dyDescent="0.2"/>
  <cols>
    <col min="1" max="1" width="59.140625" customWidth="1"/>
    <col min="2" max="2" width="68.140625" customWidth="1"/>
    <col min="3" max="3" width="70.42578125" customWidth="1"/>
  </cols>
  <sheetData>
    <row r="1" spans="1:4" x14ac:dyDescent="0.2">
      <c r="A1" s="6" t="s">
        <v>160</v>
      </c>
      <c r="B1" s="6" t="s">
        <v>161</v>
      </c>
      <c r="C1" s="6" t="s">
        <v>163</v>
      </c>
    </row>
    <row r="2" spans="1:4" x14ac:dyDescent="0.2">
      <c r="A2" s="7" t="s">
        <v>79</v>
      </c>
      <c r="B2" s="7" t="s">
        <v>114</v>
      </c>
      <c r="C2" s="7" t="s">
        <v>132</v>
      </c>
      <c r="D2" s="3" t="s">
        <v>162</v>
      </c>
    </row>
    <row r="3" spans="1:4" x14ac:dyDescent="0.2">
      <c r="A3" s="7" t="s">
        <v>98</v>
      </c>
      <c r="B3" s="7" t="s">
        <v>136</v>
      </c>
      <c r="C3" s="7" t="s">
        <v>46</v>
      </c>
    </row>
    <row r="4" spans="1:4" x14ac:dyDescent="0.2">
      <c r="A4" s="7" t="s">
        <v>29</v>
      </c>
      <c r="B4" s="7" t="s">
        <v>91</v>
      </c>
      <c r="C4" s="7" t="s">
        <v>44</v>
      </c>
    </row>
    <row r="5" spans="1:4" x14ac:dyDescent="0.2">
      <c r="A5" s="7" t="s">
        <v>23</v>
      </c>
      <c r="B5" s="7" t="s">
        <v>56</v>
      </c>
      <c r="C5" s="7" t="s">
        <v>57</v>
      </c>
    </row>
    <row r="6" spans="1:4" x14ac:dyDescent="0.2">
      <c r="A6" s="7" t="s">
        <v>8</v>
      </c>
      <c r="B6" s="7" t="s">
        <v>82</v>
      </c>
      <c r="C6" s="7" t="s">
        <v>94</v>
      </c>
    </row>
    <row r="7" spans="1:4" x14ac:dyDescent="0.2">
      <c r="A7" s="7" t="s">
        <v>49</v>
      </c>
      <c r="B7" s="7" t="s">
        <v>32</v>
      </c>
      <c r="C7" s="7" t="s">
        <v>59</v>
      </c>
      <c r="D7" s="3" t="s">
        <v>162</v>
      </c>
    </row>
    <row r="8" spans="1:4" x14ac:dyDescent="0.2">
      <c r="A8" s="7" t="s">
        <v>123</v>
      </c>
      <c r="B8" s="7" t="s">
        <v>58</v>
      </c>
      <c r="C8" s="7" t="s">
        <v>111</v>
      </c>
    </row>
    <row r="9" spans="1:4" x14ac:dyDescent="0.2">
      <c r="A9" s="7" t="s">
        <v>71</v>
      </c>
      <c r="B9" s="7" t="s">
        <v>39</v>
      </c>
      <c r="C9" s="7" t="s">
        <v>90</v>
      </c>
      <c r="D9" s="3" t="s">
        <v>162</v>
      </c>
    </row>
    <row r="10" spans="1:4" x14ac:dyDescent="0.2">
      <c r="A10" s="7" t="s">
        <v>104</v>
      </c>
      <c r="B10" s="7" t="s">
        <v>101</v>
      </c>
      <c r="C10" s="7" t="s">
        <v>105</v>
      </c>
      <c r="D10" s="3" t="s">
        <v>162</v>
      </c>
    </row>
    <row r="11" spans="1:4" x14ac:dyDescent="0.2">
      <c r="A11" s="7" t="s">
        <v>53</v>
      </c>
      <c r="B11" s="7" t="s">
        <v>76</v>
      </c>
      <c r="C11" s="7" t="s">
        <v>62</v>
      </c>
    </row>
    <row r="12" spans="1:4" x14ac:dyDescent="0.2">
      <c r="A12" s="7" t="s">
        <v>100</v>
      </c>
      <c r="B12" s="7" t="s">
        <v>116</v>
      </c>
      <c r="C12" s="7" t="s">
        <v>35</v>
      </c>
      <c r="D12" s="3" t="s">
        <v>162</v>
      </c>
    </row>
    <row r="13" spans="1:4" x14ac:dyDescent="0.2">
      <c r="A13" s="7" t="s">
        <v>126</v>
      </c>
      <c r="B13" s="7" t="s">
        <v>86</v>
      </c>
      <c r="C13" s="7" t="s">
        <v>60</v>
      </c>
      <c r="D13" s="3" t="s">
        <v>162</v>
      </c>
    </row>
    <row r="14" spans="1:4" x14ac:dyDescent="0.2">
      <c r="A14" s="7" t="s">
        <v>83</v>
      </c>
      <c r="B14" s="7" t="s">
        <v>109</v>
      </c>
      <c r="C14" s="7" t="s">
        <v>117</v>
      </c>
      <c r="D14" s="3" t="s">
        <v>162</v>
      </c>
    </row>
    <row r="15" spans="1:4" x14ac:dyDescent="0.2">
      <c r="A15" s="7" t="s">
        <v>113</v>
      </c>
      <c r="B15" s="7" t="s">
        <v>93</v>
      </c>
      <c r="C15" s="7" t="s">
        <v>96</v>
      </c>
      <c r="D15" s="3" t="s">
        <v>162</v>
      </c>
    </row>
    <row r="16" spans="1:4" x14ac:dyDescent="0.2">
      <c r="A16" s="7" t="s">
        <v>115</v>
      </c>
      <c r="B16" s="7" t="s">
        <v>65</v>
      </c>
      <c r="C16" s="7" t="s">
        <v>122</v>
      </c>
      <c r="D16" s="3" t="s">
        <v>162</v>
      </c>
    </row>
    <row r="17" spans="1:4" x14ac:dyDescent="0.2">
      <c r="A17" s="7" t="s">
        <v>118</v>
      </c>
      <c r="B17" s="7" t="s">
        <v>108</v>
      </c>
      <c r="C17" s="7" t="s">
        <v>37</v>
      </c>
      <c r="D17" s="3" t="s">
        <v>162</v>
      </c>
    </row>
    <row r="18" spans="1:4" x14ac:dyDescent="0.2">
      <c r="A18" s="7" t="s">
        <v>81</v>
      </c>
      <c r="B18" s="7" t="s">
        <v>84</v>
      </c>
      <c r="C18" s="7" t="s">
        <v>17</v>
      </c>
    </row>
    <row r="19" spans="1:4" x14ac:dyDescent="0.2">
      <c r="A19" s="7" t="s">
        <v>75</v>
      </c>
      <c r="B19" s="7" t="s">
        <v>95</v>
      </c>
      <c r="C19" s="7" t="s">
        <v>70</v>
      </c>
      <c r="D19" s="3" t="s">
        <v>162</v>
      </c>
    </row>
    <row r="20" spans="1:4" x14ac:dyDescent="0.2">
      <c r="A20" s="7" t="s">
        <v>85</v>
      </c>
      <c r="B20" s="7" t="s">
        <v>52</v>
      </c>
      <c r="C20" s="7" t="s">
        <v>130</v>
      </c>
      <c r="D20" s="3" t="s">
        <v>162</v>
      </c>
    </row>
    <row r="21" spans="1:4" x14ac:dyDescent="0.2">
      <c r="A21" s="7" t="s">
        <v>134</v>
      </c>
      <c r="B21" s="7" t="s">
        <v>45</v>
      </c>
      <c r="C21" s="7" t="s">
        <v>128</v>
      </c>
      <c r="D21" s="3" t="s">
        <v>162</v>
      </c>
    </row>
    <row r="22" spans="1:4" x14ac:dyDescent="0.2">
      <c r="A22" s="7" t="s">
        <v>21</v>
      </c>
      <c r="B22" s="7" t="s">
        <v>89</v>
      </c>
      <c r="C22" s="7" t="s">
        <v>20</v>
      </c>
      <c r="D22" s="3" t="s">
        <v>162</v>
      </c>
    </row>
    <row r="23" spans="1:4" x14ac:dyDescent="0.2">
      <c r="A23" s="7" t="s">
        <v>103</v>
      </c>
      <c r="B23" s="7" t="s">
        <v>54</v>
      </c>
      <c r="C23" s="7" t="s">
        <v>33</v>
      </c>
      <c r="D23" s="3" t="s">
        <v>162</v>
      </c>
    </row>
    <row r="24" spans="1:4" x14ac:dyDescent="0.2">
      <c r="A24" s="7" t="s">
        <v>107</v>
      </c>
      <c r="B24" s="7" t="s">
        <v>24</v>
      </c>
      <c r="C24" s="7" t="s">
        <v>66</v>
      </c>
      <c r="D24" s="3" t="s">
        <v>162</v>
      </c>
    </row>
    <row r="25" spans="1:4" x14ac:dyDescent="0.2">
      <c r="A25" s="7" t="s">
        <v>25</v>
      </c>
      <c r="B25" s="7" t="s">
        <v>120</v>
      </c>
      <c r="C25" s="7" t="s">
        <v>92</v>
      </c>
    </row>
    <row r="26" spans="1:4" x14ac:dyDescent="0.2">
      <c r="A26" s="7" t="s">
        <v>15</v>
      </c>
      <c r="B26" s="7" t="s">
        <v>34</v>
      </c>
      <c r="C26" s="7" t="s">
        <v>137</v>
      </c>
      <c r="D26" s="3" t="s">
        <v>162</v>
      </c>
    </row>
    <row r="27" spans="1:4" x14ac:dyDescent="0.2">
      <c r="A27" s="7" t="s">
        <v>5</v>
      </c>
      <c r="B27" s="7" t="s">
        <v>30</v>
      </c>
      <c r="C27" s="7" t="s">
        <v>11</v>
      </c>
      <c r="D27" s="3" t="s">
        <v>162</v>
      </c>
    </row>
    <row r="28" spans="1:4" x14ac:dyDescent="0.2">
      <c r="A28" s="7" t="s">
        <v>97</v>
      </c>
      <c r="B28" s="7" t="s">
        <v>22</v>
      </c>
      <c r="C28" s="7" t="s">
        <v>77</v>
      </c>
      <c r="D28" s="3" t="s">
        <v>162</v>
      </c>
    </row>
    <row r="29" spans="1:4" x14ac:dyDescent="0.2">
      <c r="A29" s="7" t="s">
        <v>69</v>
      </c>
      <c r="B29" s="7" t="s">
        <v>99</v>
      </c>
      <c r="C29" s="7" t="s">
        <v>87</v>
      </c>
      <c r="D29" s="3" t="s">
        <v>162</v>
      </c>
    </row>
    <row r="30" spans="1:4" x14ac:dyDescent="0.2">
      <c r="A30" s="7" t="s">
        <v>135</v>
      </c>
      <c r="B30" s="7" t="s">
        <v>40</v>
      </c>
      <c r="C30" s="7" t="s">
        <v>38</v>
      </c>
    </row>
    <row r="31" spans="1:4" x14ac:dyDescent="0.2">
      <c r="A31" s="7" t="s">
        <v>64</v>
      </c>
      <c r="B31" s="7" t="s">
        <v>112</v>
      </c>
      <c r="C31" s="7" t="s">
        <v>124</v>
      </c>
      <c r="D31" s="3" t="s">
        <v>162</v>
      </c>
    </row>
    <row r="32" spans="1:4" x14ac:dyDescent="0.2">
      <c r="A32" s="7" t="s">
        <v>47</v>
      </c>
      <c r="B32" s="7" t="s">
        <v>19</v>
      </c>
      <c r="C32" s="7" t="s">
        <v>73</v>
      </c>
      <c r="D32" s="3" t="s">
        <v>162</v>
      </c>
    </row>
    <row r="33" spans="1:4" x14ac:dyDescent="0.2">
      <c r="A33" s="7" t="s">
        <v>26</v>
      </c>
      <c r="B33" s="7" t="s">
        <v>27</v>
      </c>
      <c r="C33" s="7" t="s">
        <v>42</v>
      </c>
      <c r="D33" s="3" t="s">
        <v>162</v>
      </c>
    </row>
    <row r="34" spans="1:4" x14ac:dyDescent="0.2">
      <c r="A34" s="7" t="s">
        <v>55</v>
      </c>
      <c r="B34" s="7" t="s">
        <v>80</v>
      </c>
      <c r="C34" s="7" t="s">
        <v>139</v>
      </c>
    </row>
    <row r="35" spans="1:4" x14ac:dyDescent="0.2">
      <c r="A35" s="7" t="s">
        <v>131</v>
      </c>
      <c r="B35" s="7" t="s">
        <v>127</v>
      </c>
      <c r="C35" s="7" t="s">
        <v>140</v>
      </c>
    </row>
    <row r="36" spans="1:4" x14ac:dyDescent="0.2">
      <c r="A36" s="7" t="s">
        <v>36</v>
      </c>
      <c r="B36" s="7" t="s">
        <v>41</v>
      </c>
      <c r="C36" s="3" t="s">
        <v>162</v>
      </c>
    </row>
    <row r="37" spans="1:4" x14ac:dyDescent="0.2">
      <c r="A37" s="7" t="s">
        <v>139</v>
      </c>
      <c r="B37" s="7" t="s">
        <v>129</v>
      </c>
    </row>
    <row r="38" spans="1:4" x14ac:dyDescent="0.2">
      <c r="A38" s="7" t="s">
        <v>140</v>
      </c>
      <c r="B38" s="7" t="s">
        <v>18</v>
      </c>
    </row>
    <row r="39" spans="1:4" x14ac:dyDescent="0.2">
      <c r="B39" s="7" t="s">
        <v>119</v>
      </c>
      <c r="C39" s="3" t="s">
        <v>162</v>
      </c>
    </row>
    <row r="40" spans="1:4" x14ac:dyDescent="0.2">
      <c r="B40" s="7" t="s">
        <v>106</v>
      </c>
    </row>
    <row r="41" spans="1:4" x14ac:dyDescent="0.2">
      <c r="B41" s="7" t="s">
        <v>72</v>
      </c>
      <c r="C41" t="s">
        <v>162</v>
      </c>
    </row>
    <row r="42" spans="1:4" x14ac:dyDescent="0.2">
      <c r="B42" s="7" t="s">
        <v>110</v>
      </c>
    </row>
    <row r="43" spans="1:4" x14ac:dyDescent="0.2">
      <c r="B43" s="7" t="s">
        <v>61</v>
      </c>
    </row>
    <row r="44" spans="1:4" x14ac:dyDescent="0.2">
      <c r="B44" s="7" t="s">
        <v>74</v>
      </c>
      <c r="C44" t="s">
        <v>162</v>
      </c>
    </row>
    <row r="45" spans="1:4" x14ac:dyDescent="0.2">
      <c r="B45" s="7" t="s">
        <v>16</v>
      </c>
      <c r="C45" t="s">
        <v>162</v>
      </c>
    </row>
    <row r="46" spans="1:4" x14ac:dyDescent="0.2">
      <c r="B46" s="7" t="s">
        <v>68</v>
      </c>
    </row>
    <row r="47" spans="1:4" x14ac:dyDescent="0.2">
      <c r="B47" s="7" t="s">
        <v>121</v>
      </c>
    </row>
    <row r="48" spans="1:4" x14ac:dyDescent="0.2">
      <c r="B48" s="7" t="s">
        <v>78</v>
      </c>
      <c r="C48" t="s">
        <v>162</v>
      </c>
    </row>
    <row r="49" spans="2:3" x14ac:dyDescent="0.2">
      <c r="B49" s="7" t="s">
        <v>88</v>
      </c>
    </row>
    <row r="50" spans="2:3" x14ac:dyDescent="0.2">
      <c r="B50" s="7" t="s">
        <v>125</v>
      </c>
    </row>
    <row r="51" spans="2:3" x14ac:dyDescent="0.2">
      <c r="B51" s="7" t="s">
        <v>28</v>
      </c>
    </row>
    <row r="52" spans="2:3" x14ac:dyDescent="0.2">
      <c r="B52" s="7" t="s">
        <v>43</v>
      </c>
    </row>
    <row r="53" spans="2:3" x14ac:dyDescent="0.2">
      <c r="B53" s="7" t="s">
        <v>50</v>
      </c>
      <c r="C53" t="s">
        <v>162</v>
      </c>
    </row>
    <row r="54" spans="2:3" x14ac:dyDescent="0.2">
      <c r="B54" s="7" t="s">
        <v>139</v>
      </c>
    </row>
    <row r="55" spans="2:3" x14ac:dyDescent="0.2">
      <c r="B55" s="7" t="s">
        <v>140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0BD51-6B68-42B6-8E5A-9CA36837B823}">
  <dimension ref="A21:K94"/>
  <sheetViews>
    <sheetView topLeftCell="A66" zoomScaleNormal="100" workbookViewId="0">
      <selection activeCell="H9" sqref="H9"/>
    </sheetView>
  </sheetViews>
  <sheetFormatPr defaultRowHeight="12.75" x14ac:dyDescent="0.2"/>
  <cols>
    <col min="1" max="1" width="20" bestFit="1" customWidth="1"/>
    <col min="2" max="2" width="13.7109375" bestFit="1" customWidth="1"/>
    <col min="3" max="3" width="8.28515625" bestFit="1" customWidth="1"/>
    <col min="4" max="5" width="7.7109375" bestFit="1" customWidth="1"/>
    <col min="6" max="6" width="19.7109375" bestFit="1" customWidth="1"/>
    <col min="7" max="7" width="5.85546875" bestFit="1" customWidth="1"/>
    <col min="8" max="8" width="9.7109375" bestFit="1" customWidth="1"/>
    <col min="9" max="9" width="4.7109375" style="5" bestFit="1" customWidth="1"/>
    <col min="10" max="10" width="4.7109375" bestFit="1" customWidth="1"/>
    <col min="11" max="11" width="18.5703125" bestFit="1" customWidth="1"/>
    <col min="12" max="12" width="68.5703125" bestFit="1" customWidth="1"/>
    <col min="13" max="14" width="19.7109375" bestFit="1" customWidth="1"/>
    <col min="15" max="15" width="9.7109375" bestFit="1" customWidth="1"/>
  </cols>
  <sheetData>
    <row r="21" spans="1:9" x14ac:dyDescent="0.2">
      <c r="A21" s="1" t="s">
        <v>144</v>
      </c>
      <c r="B21" s="1" t="s">
        <v>138</v>
      </c>
    </row>
    <row r="22" spans="1:9" x14ac:dyDescent="0.2">
      <c r="A22" s="1" t="s">
        <v>141</v>
      </c>
      <c r="B22" t="s">
        <v>142</v>
      </c>
      <c r="C22" t="s">
        <v>0</v>
      </c>
      <c r="D22" t="s">
        <v>67</v>
      </c>
      <c r="E22" t="s">
        <v>63</v>
      </c>
      <c r="F22" t="s">
        <v>14</v>
      </c>
      <c r="G22" t="s">
        <v>139</v>
      </c>
      <c r="H22" t="s">
        <v>140</v>
      </c>
    </row>
    <row r="23" spans="1:9" x14ac:dyDescent="0.2">
      <c r="A23" s="3" t="s">
        <v>4</v>
      </c>
      <c r="B23" s="2">
        <v>5</v>
      </c>
      <c r="C23" s="2">
        <v>1</v>
      </c>
      <c r="D23" s="2">
        <v>1</v>
      </c>
      <c r="E23" s="2">
        <v>3</v>
      </c>
      <c r="F23" s="2">
        <v>4</v>
      </c>
      <c r="G23" s="2"/>
      <c r="H23" s="2">
        <v>14</v>
      </c>
      <c r="I23" s="5">
        <f>GETPIVOTDATA("In het visiedocument staat(pag 19-20): er zijn plannen om met de fiets door het park te gaan. Is dit voor u wenselijk?",$A$21,"In het visiedocument staat(pag 19-20): er zijn plannen om met de fiets door het park te gaan. Is dit voor u wenselijk?","Ja")/GETPIVOTDATA("In het visiedocument staat(pag 19-20): er zijn plannen om met de fiets door het park te gaan. Is dit voor u wenselijk?",$A$21)</f>
        <v>0.12727272727272726</v>
      </c>
    </row>
    <row r="24" spans="1:9" x14ac:dyDescent="0.2">
      <c r="A24" s="3" t="s">
        <v>51</v>
      </c>
      <c r="B24" s="2">
        <v>5</v>
      </c>
      <c r="C24" s="2">
        <v>1</v>
      </c>
      <c r="D24" s="2"/>
      <c r="E24" s="2">
        <v>1</v>
      </c>
      <c r="F24" s="2">
        <v>2</v>
      </c>
      <c r="G24" s="2"/>
      <c r="H24" s="2">
        <v>9</v>
      </c>
      <c r="I24" s="5">
        <f>GETPIVOTDATA("In het visiedocument staat(pag 19-20): er zijn plannen om met de fiets door het park te gaan. Is dit voor u wenselijk?",$A$21,"In het visiedocument staat(pag 19-20): er zijn plannen om met de fiets door het park te gaan. Is dit voor u wenselijk?","Misschien")/GETPIVOTDATA("In het visiedocument staat(pag 19-20): er zijn plannen om met de fiets door het park te gaan. Is dit voor u wenselijk?",$A$21)</f>
        <v>8.1818181818181818E-2</v>
      </c>
    </row>
    <row r="25" spans="1:9" x14ac:dyDescent="0.2">
      <c r="A25" s="3" t="s">
        <v>3</v>
      </c>
      <c r="B25" s="2">
        <v>44</v>
      </c>
      <c r="C25" s="2">
        <v>17</v>
      </c>
      <c r="D25" s="2">
        <v>4</v>
      </c>
      <c r="E25" s="2">
        <v>4</v>
      </c>
      <c r="F25" s="2">
        <v>17</v>
      </c>
      <c r="G25" s="2">
        <v>1</v>
      </c>
      <c r="H25" s="2">
        <v>87</v>
      </c>
      <c r="I25" s="5">
        <f>GETPIVOTDATA("In het visiedocument staat(pag 19-20): er zijn plannen om met de fiets door het park te gaan. Is dit voor u wenselijk?",$A$21,"In het visiedocument staat(pag 19-20): er zijn plannen om met de fiets door het park te gaan. Is dit voor u wenselijk?","Nee")/GETPIVOTDATA("In het visiedocument staat(pag 19-20): er zijn plannen om met de fiets door het park te gaan. Is dit voor u wenselijk?",$A$21)</f>
        <v>0.79090909090909089</v>
      </c>
    </row>
    <row r="26" spans="1:9" x14ac:dyDescent="0.2">
      <c r="A26" s="3" t="s">
        <v>139</v>
      </c>
      <c r="B26" s="2"/>
      <c r="C26" s="2"/>
      <c r="D26" s="2"/>
      <c r="E26" s="2"/>
      <c r="F26" s="2"/>
      <c r="G26" s="2"/>
      <c r="H26" s="2"/>
    </row>
    <row r="27" spans="1:9" x14ac:dyDescent="0.2">
      <c r="A27" s="3" t="s">
        <v>140</v>
      </c>
      <c r="B27" s="2">
        <v>54</v>
      </c>
      <c r="C27" s="2">
        <v>19</v>
      </c>
      <c r="D27" s="2">
        <v>5</v>
      </c>
      <c r="E27" s="2">
        <v>8</v>
      </c>
      <c r="F27" s="2">
        <v>23</v>
      </c>
      <c r="G27" s="2">
        <v>1</v>
      </c>
      <c r="H27" s="2">
        <v>110</v>
      </c>
    </row>
    <row r="30" spans="1:9" x14ac:dyDescent="0.2">
      <c r="A30" s="1" t="s">
        <v>146</v>
      </c>
      <c r="B30" s="1" t="s">
        <v>138</v>
      </c>
    </row>
    <row r="31" spans="1:9" x14ac:dyDescent="0.2">
      <c r="A31" s="1" t="s">
        <v>141</v>
      </c>
      <c r="B31" t="s">
        <v>142</v>
      </c>
      <c r="C31" t="s">
        <v>0</v>
      </c>
      <c r="D31" t="s">
        <v>67</v>
      </c>
      <c r="E31" t="s">
        <v>63</v>
      </c>
      <c r="F31" t="s">
        <v>14</v>
      </c>
      <c r="G31" t="s">
        <v>139</v>
      </c>
      <c r="H31" t="s">
        <v>140</v>
      </c>
    </row>
    <row r="32" spans="1:9" x14ac:dyDescent="0.2">
      <c r="A32" s="3" t="s">
        <v>4</v>
      </c>
      <c r="B32" s="2">
        <v>41</v>
      </c>
      <c r="C32" s="2">
        <v>17</v>
      </c>
      <c r="D32" s="2">
        <v>5</v>
      </c>
      <c r="E32" s="2">
        <v>7</v>
      </c>
      <c r="F32" s="2">
        <v>19</v>
      </c>
      <c r="G32" s="2">
        <v>1</v>
      </c>
      <c r="H32" s="2">
        <v>90</v>
      </c>
      <c r="I32" s="5">
        <f>GETPIVOTDATA("In de visie worden verschillende suggesties gedaan voor speelfaciliteiten voor kinderen, vindt u dat voldoende?",$A$30,"In de visie worden verschillende suggesties gedaan voor speelfaciliteiten voor kinderen, vindt u dat voldoende?","Ja")/GETPIVOTDATA("In de visie worden verschillende suggesties gedaan voor speelfaciliteiten voor kinderen, vindt u dat voldoende?",$A$30)</f>
        <v>0.82568807339449546</v>
      </c>
    </row>
    <row r="33" spans="1:9" x14ac:dyDescent="0.2">
      <c r="A33" s="3" t="s">
        <v>3</v>
      </c>
      <c r="B33" s="2">
        <v>12</v>
      </c>
      <c r="C33" s="2">
        <v>2</v>
      </c>
      <c r="D33" s="2"/>
      <c r="E33" s="2">
        <v>1</v>
      </c>
      <c r="F33" s="2">
        <v>4</v>
      </c>
      <c r="G33" s="2"/>
      <c r="H33" s="2">
        <v>19</v>
      </c>
      <c r="I33" s="5">
        <f>GETPIVOTDATA("In de visie worden verschillende suggesties gedaan voor speelfaciliteiten voor kinderen, vindt u dat voldoende?",$A$30,"In de visie worden verschillende suggesties gedaan voor speelfaciliteiten voor kinderen, vindt u dat voldoende?","Nee")/GETPIVOTDATA("In de visie worden verschillende suggesties gedaan voor speelfaciliteiten voor kinderen, vindt u dat voldoende?",$A$30)</f>
        <v>0.1743119266055046</v>
      </c>
    </row>
    <row r="34" spans="1:9" x14ac:dyDescent="0.2">
      <c r="A34" s="3" t="s">
        <v>139</v>
      </c>
      <c r="B34" s="2"/>
      <c r="C34" s="2"/>
      <c r="D34" s="2"/>
      <c r="E34" s="2"/>
      <c r="F34" s="2"/>
      <c r="G34" s="2"/>
      <c r="H34" s="2"/>
    </row>
    <row r="35" spans="1:9" x14ac:dyDescent="0.2">
      <c r="A35" s="3" t="s">
        <v>140</v>
      </c>
      <c r="B35" s="2">
        <v>53</v>
      </c>
      <c r="C35" s="2">
        <v>19</v>
      </c>
      <c r="D35" s="2">
        <v>5</v>
      </c>
      <c r="E35" s="2">
        <v>8</v>
      </c>
      <c r="F35" s="2">
        <v>23</v>
      </c>
      <c r="G35" s="2">
        <v>1</v>
      </c>
      <c r="H35" s="2">
        <v>109</v>
      </c>
    </row>
    <row r="38" spans="1:9" x14ac:dyDescent="0.2">
      <c r="A38" s="1" t="s">
        <v>145</v>
      </c>
      <c r="B38" s="1" t="s">
        <v>138</v>
      </c>
    </row>
    <row r="39" spans="1:9" x14ac:dyDescent="0.2">
      <c r="A39" s="1" t="s">
        <v>141</v>
      </c>
      <c r="B39" t="s">
        <v>142</v>
      </c>
      <c r="C39" t="s">
        <v>0</v>
      </c>
      <c r="D39" t="s">
        <v>67</v>
      </c>
      <c r="E39" t="s">
        <v>63</v>
      </c>
      <c r="F39" t="s">
        <v>14</v>
      </c>
      <c r="G39" t="s">
        <v>139</v>
      </c>
      <c r="H39" t="s">
        <v>140</v>
      </c>
    </row>
    <row r="40" spans="1:9" x14ac:dyDescent="0.2">
      <c r="A40" s="3" t="s">
        <v>4</v>
      </c>
      <c r="B40" s="2">
        <v>15</v>
      </c>
      <c r="C40" s="2">
        <v>5</v>
      </c>
      <c r="D40" s="2">
        <v>2</v>
      </c>
      <c r="E40" s="2"/>
      <c r="F40" s="2">
        <v>5</v>
      </c>
      <c r="G40" s="2"/>
      <c r="H40" s="2">
        <v>27</v>
      </c>
      <c r="I40" s="5">
        <f>GETPIVOTDATA("In de visie is men van plan om geen dieren meer te houden in het park (zoals nu de volière). Bent u het daarmee eens?",$A$38,"In de visie is men van plan om geen dieren meer te houden in het park (zoals nu de volière). Bent u het daarmee eens?","Ja")/GETPIVOTDATA("In de visie is men van plan om geen dieren meer te houden in het park (zoals nu de volière). Bent u het daarmee eens?",$A$38)</f>
        <v>0.24545454545454545</v>
      </c>
    </row>
    <row r="41" spans="1:9" x14ac:dyDescent="0.2">
      <c r="A41" s="3" t="s">
        <v>3</v>
      </c>
      <c r="B41" s="2">
        <v>39</v>
      </c>
      <c r="C41" s="2">
        <v>14</v>
      </c>
      <c r="D41" s="2">
        <v>3</v>
      </c>
      <c r="E41" s="2">
        <v>8</v>
      </c>
      <c r="F41" s="2">
        <v>18</v>
      </c>
      <c r="G41" s="2">
        <v>1</v>
      </c>
      <c r="H41" s="2">
        <v>83</v>
      </c>
      <c r="I41" s="5">
        <f>GETPIVOTDATA("In de visie is men van plan om geen dieren meer te houden in het park (zoals nu de volière). Bent u het daarmee eens?",$A$38,"In de visie is men van plan om geen dieren meer te houden in het park (zoals nu de volière). Bent u het daarmee eens?","Nee")/GETPIVOTDATA("In de visie is men van plan om geen dieren meer te houden in het park (zoals nu de volière). Bent u het daarmee eens?",$A$38)</f>
        <v>0.75454545454545452</v>
      </c>
    </row>
    <row r="42" spans="1:9" x14ac:dyDescent="0.2">
      <c r="A42" s="3" t="s">
        <v>139</v>
      </c>
      <c r="B42" s="2"/>
      <c r="C42" s="2"/>
      <c r="D42" s="2"/>
      <c r="E42" s="2"/>
      <c r="F42" s="2"/>
      <c r="G42" s="2"/>
      <c r="H42" s="2"/>
    </row>
    <row r="43" spans="1:9" x14ac:dyDescent="0.2">
      <c r="A43" s="3" t="s">
        <v>140</v>
      </c>
      <c r="B43" s="2">
        <v>54</v>
      </c>
      <c r="C43" s="2">
        <v>19</v>
      </c>
      <c r="D43" s="2">
        <v>5</v>
      </c>
      <c r="E43" s="2">
        <v>8</v>
      </c>
      <c r="F43" s="2">
        <v>23</v>
      </c>
      <c r="G43" s="2">
        <v>1</v>
      </c>
      <c r="H43" s="2">
        <v>110</v>
      </c>
    </row>
    <row r="46" spans="1:9" x14ac:dyDescent="0.2">
      <c r="A46" s="1" t="s">
        <v>147</v>
      </c>
      <c r="B46" s="1" t="s">
        <v>138</v>
      </c>
    </row>
    <row r="47" spans="1:9" x14ac:dyDescent="0.2">
      <c r="A47" s="1" t="s">
        <v>141</v>
      </c>
      <c r="B47" t="s">
        <v>142</v>
      </c>
      <c r="C47" t="s">
        <v>143</v>
      </c>
      <c r="D47" t="s">
        <v>67</v>
      </c>
      <c r="E47" t="s">
        <v>63</v>
      </c>
      <c r="F47" t="s">
        <v>14</v>
      </c>
      <c r="G47" t="s">
        <v>139</v>
      </c>
      <c r="H47" t="s">
        <v>140</v>
      </c>
    </row>
    <row r="48" spans="1:9" x14ac:dyDescent="0.2">
      <c r="A48" s="3" t="s">
        <v>4</v>
      </c>
      <c r="B48" s="2">
        <v>35</v>
      </c>
      <c r="C48" s="2">
        <v>11</v>
      </c>
      <c r="D48" s="2">
        <v>2</v>
      </c>
      <c r="E48" s="2">
        <v>5</v>
      </c>
      <c r="F48" s="2">
        <v>16</v>
      </c>
      <c r="G48" s="2">
        <v>1</v>
      </c>
      <c r="H48" s="2">
        <v>70</v>
      </c>
      <c r="I48" s="5">
        <f>GETPIVOTDATA("In de visie wordt gesproken over extra dag horeca (naast Loetje). Is dit voor u wenselijk?",$A$46,"In de visie wordt gesproken over extra dag horeca (naast Loetje). Is dit voor u wenselijk?","Ja")/GETPIVOTDATA("In de visie wordt gesproken over extra dag horeca (naast Loetje). Is dit voor u wenselijk?",$A$46)</f>
        <v>0.68627450980392157</v>
      </c>
    </row>
    <row r="49" spans="1:10" x14ac:dyDescent="0.2">
      <c r="A49" s="4" t="s">
        <v>149</v>
      </c>
      <c r="B49" s="2">
        <v>33</v>
      </c>
      <c r="C49" s="2">
        <v>9</v>
      </c>
      <c r="D49" s="2">
        <v>2</v>
      </c>
      <c r="E49" s="2">
        <v>5</v>
      </c>
      <c r="F49" s="2">
        <v>12</v>
      </c>
      <c r="G49" s="2">
        <v>1</v>
      </c>
      <c r="H49" s="2">
        <v>62</v>
      </c>
      <c r="J49" s="5">
        <f>GETPIVOTDATA("In de visie wordt gesproken over extra dag horeca (naast Loetje). Is dit voor u wenselijk?",$A$46,"In de visie wordt gesproken over extra dag horeca (naast Loetje). Is dit voor u wenselijk?","Ja","Het voorstel is om deze dag horeca te plaatsen ter hoogte van de tennisclub, vindt u dit dan een geschikte plek? (laat de vraag leeg als u op de vorige vraag 'nee' hebt geantwoord)","Ja, bij het tennispark")/GETPIVOTDATA("In de visie wordt gesproken over extra dag horeca (naast Loetje). Is dit voor u wenselijk?",$A$46,"In de visie wordt gesproken over extra dag horeca (naast Loetje). Is dit voor u wenselijk?","Ja")</f>
        <v>0.88571428571428568</v>
      </c>
    </row>
    <row r="50" spans="1:10" x14ac:dyDescent="0.2">
      <c r="A50" s="4" t="s">
        <v>148</v>
      </c>
      <c r="B50" s="2">
        <v>1</v>
      </c>
      <c r="C50" s="2">
        <v>2</v>
      </c>
      <c r="D50" s="2"/>
      <c r="E50" s="2"/>
      <c r="F50" s="2">
        <v>4</v>
      </c>
      <c r="G50" s="2"/>
      <c r="H50" s="2">
        <v>7</v>
      </c>
      <c r="J50" s="5">
        <f>GETPIVOTDATA("In de visie wordt gesproken over extra dag horeca (naast Loetje). Is dit voor u wenselijk?",$A$46,"In de visie wordt gesproken over extra dag horeca (naast Loetje). Is dit voor u wenselijk?","Ja","Het voorstel is om deze dag horeca te plaatsen ter hoogte van de tennisclub, vindt u dit dan een geschikte plek? (laat de vraag leeg als u op de vorige vraag 'nee' hebt geantwoord)","Rond het tennispark is geen goede plek")/GETPIVOTDATA("In de visie wordt gesproken over extra dag horeca (naast Loetje). Is dit voor u wenselijk?",$A$46,"In de visie wordt gesproken over extra dag horeca (naast Loetje). Is dit voor u wenselijk?","Ja")</f>
        <v>0.1</v>
      </c>
    </row>
    <row r="51" spans="1:10" x14ac:dyDescent="0.2">
      <c r="A51" s="4" t="s">
        <v>139</v>
      </c>
      <c r="B51" s="2">
        <v>1</v>
      </c>
      <c r="C51" s="2"/>
      <c r="D51" s="2"/>
      <c r="E51" s="2"/>
      <c r="F51" s="2"/>
      <c r="G51" s="2"/>
      <c r="H51" s="2">
        <v>1</v>
      </c>
      <c r="J51" s="5">
        <f>GETPIVOTDATA("In de visie wordt gesproken over extra dag horeca (naast Loetje). Is dit voor u wenselijk?",$A$46,"In de visie wordt gesproken over extra dag horeca (naast Loetje). Is dit voor u wenselijk?","Ja","Het voorstel is om deze dag horeca te plaatsen ter hoogte van de tennisclub, vindt u dit dan een geschikte plek? (laat de vraag leeg als u op de vorige vraag 'nee' hebt geantwoord)",)/GETPIVOTDATA("In de visie wordt gesproken over extra dag horeca (naast Loetje). Is dit voor u wenselijk?",$A$46,"In de visie wordt gesproken over extra dag horeca (naast Loetje). Is dit voor u wenselijk?","Ja")</f>
        <v>1.4285714285714285E-2</v>
      </c>
    </row>
    <row r="52" spans="1:10" x14ac:dyDescent="0.2">
      <c r="A52" s="3" t="s">
        <v>3</v>
      </c>
      <c r="B52" s="2">
        <v>14</v>
      </c>
      <c r="C52" s="2">
        <v>6</v>
      </c>
      <c r="D52" s="2">
        <v>3</v>
      </c>
      <c r="E52" s="2">
        <v>3</v>
      </c>
      <c r="F52" s="2">
        <v>6</v>
      </c>
      <c r="G52" s="2"/>
      <c r="H52" s="2">
        <v>32</v>
      </c>
      <c r="I52" s="5">
        <f>GETPIVOTDATA("In de visie wordt gesproken over extra dag horeca (naast Loetje). Is dit voor u wenselijk?",$A$46,"In de visie wordt gesproken over extra dag horeca (naast Loetje). Is dit voor u wenselijk?","Nee")/GETPIVOTDATA("In de visie wordt gesproken over extra dag horeca (naast Loetje). Is dit voor u wenselijk?",$A$46)</f>
        <v>0.31372549019607843</v>
      </c>
    </row>
    <row r="53" spans="1:10" x14ac:dyDescent="0.2">
      <c r="A53" s="3" t="s">
        <v>139</v>
      </c>
      <c r="B53" s="2"/>
      <c r="C53" s="2"/>
      <c r="D53" s="2"/>
      <c r="E53" s="2"/>
      <c r="F53" s="2"/>
      <c r="G53" s="2"/>
      <c r="H53" s="2"/>
    </row>
    <row r="54" spans="1:10" x14ac:dyDescent="0.2">
      <c r="A54" s="3" t="s">
        <v>140</v>
      </c>
      <c r="B54" s="2">
        <v>49</v>
      </c>
      <c r="C54" s="2">
        <v>17</v>
      </c>
      <c r="D54" s="2">
        <v>5</v>
      </c>
      <c r="E54" s="2">
        <v>8</v>
      </c>
      <c r="F54" s="2">
        <v>22</v>
      </c>
      <c r="G54" s="2">
        <v>1</v>
      </c>
      <c r="H54" s="2">
        <v>102</v>
      </c>
    </row>
    <row r="57" spans="1:10" x14ac:dyDescent="0.2">
      <c r="A57" s="1" t="s">
        <v>150</v>
      </c>
      <c r="B57" s="1" t="s">
        <v>138</v>
      </c>
    </row>
    <row r="58" spans="1:10" x14ac:dyDescent="0.2">
      <c r="A58" s="1" t="s">
        <v>141</v>
      </c>
      <c r="B58" t="s">
        <v>142</v>
      </c>
      <c r="C58" t="s">
        <v>143</v>
      </c>
      <c r="D58" t="s">
        <v>67</v>
      </c>
      <c r="E58" t="s">
        <v>63</v>
      </c>
      <c r="F58" t="s">
        <v>14</v>
      </c>
      <c r="G58" t="s">
        <v>139</v>
      </c>
      <c r="H58" t="s">
        <v>140</v>
      </c>
    </row>
    <row r="59" spans="1:10" x14ac:dyDescent="0.2">
      <c r="A59" s="3" t="s">
        <v>4</v>
      </c>
      <c r="B59" s="2">
        <v>49</v>
      </c>
      <c r="C59" s="2">
        <v>19</v>
      </c>
      <c r="D59" s="2">
        <v>4</v>
      </c>
      <c r="E59" s="2">
        <v>7</v>
      </c>
      <c r="F59" s="2">
        <v>19</v>
      </c>
      <c r="G59" s="2">
        <v>1</v>
      </c>
      <c r="H59" s="2">
        <v>99</v>
      </c>
      <c r="I59" s="5">
        <f>GETPIVOTDATA("In de visie worden verschillende suggesties gedaan voor sportfaciliteiten voor volwassenen, zoals ook in het filmpje te zien is, vindt u dat voldoende?",$A$57,"In de visie worden verschillende suggesties gedaan voor sportfaciliteiten voor volwassenen, zoals ook in het filmpje te zien is, vindt u dat voldoende?","Ja")/GETPIVOTDATA("In de visie worden verschillende suggesties gedaan voor sportfaciliteiten voor volwassenen, zoals ook in het filmpje te zien is, vindt u dat voldoende?",$A$57)</f>
        <v>0.9</v>
      </c>
    </row>
    <row r="60" spans="1:10" x14ac:dyDescent="0.2">
      <c r="A60" s="3" t="s">
        <v>3</v>
      </c>
      <c r="B60" s="2">
        <v>5</v>
      </c>
      <c r="C60" s="2"/>
      <c r="D60" s="2">
        <v>1</v>
      </c>
      <c r="E60" s="2">
        <v>1</v>
      </c>
      <c r="F60" s="2">
        <v>4</v>
      </c>
      <c r="G60" s="2"/>
      <c r="H60" s="2">
        <v>11</v>
      </c>
      <c r="I60" s="5">
        <f>GETPIVOTDATA("In de visie worden verschillende suggesties gedaan voor sportfaciliteiten voor volwassenen, zoals ook in het filmpje te zien is, vindt u dat voldoende?",$A$57,"In de visie worden verschillende suggesties gedaan voor sportfaciliteiten voor volwassenen, zoals ook in het filmpje te zien is, vindt u dat voldoende?","Nee")/GETPIVOTDATA("In de visie worden verschillende suggesties gedaan voor sportfaciliteiten voor volwassenen, zoals ook in het filmpje te zien is, vindt u dat voldoende?",$A$57)</f>
        <v>0.1</v>
      </c>
    </row>
    <row r="61" spans="1:10" x14ac:dyDescent="0.2">
      <c r="A61" s="3" t="s">
        <v>139</v>
      </c>
      <c r="B61" s="2"/>
      <c r="C61" s="2"/>
      <c r="D61" s="2"/>
      <c r="E61" s="2"/>
      <c r="F61" s="2"/>
      <c r="G61" s="2"/>
      <c r="H61" s="2"/>
    </row>
    <row r="62" spans="1:10" x14ac:dyDescent="0.2">
      <c r="A62" s="3" t="s">
        <v>140</v>
      </c>
      <c r="B62" s="2">
        <v>54</v>
      </c>
      <c r="C62" s="2">
        <v>19</v>
      </c>
      <c r="D62" s="2">
        <v>5</v>
      </c>
      <c r="E62" s="2">
        <v>8</v>
      </c>
      <c r="F62" s="2">
        <v>23</v>
      </c>
      <c r="G62" s="2">
        <v>1</v>
      </c>
      <c r="H62" s="2">
        <v>110</v>
      </c>
    </row>
    <row r="65" spans="1:11" x14ac:dyDescent="0.2">
      <c r="A65" s="1" t="s">
        <v>151</v>
      </c>
      <c r="B65" s="1" t="s">
        <v>138</v>
      </c>
    </row>
    <row r="66" spans="1:11" x14ac:dyDescent="0.2">
      <c r="A66" s="1" t="s">
        <v>141</v>
      </c>
      <c r="B66" t="s">
        <v>142</v>
      </c>
      <c r="C66" t="s">
        <v>143</v>
      </c>
      <c r="D66" t="s">
        <v>67</v>
      </c>
      <c r="E66" t="s">
        <v>63</v>
      </c>
      <c r="F66" t="s">
        <v>14</v>
      </c>
      <c r="G66" t="s">
        <v>139</v>
      </c>
      <c r="H66" t="s">
        <v>140</v>
      </c>
    </row>
    <row r="67" spans="1:11" x14ac:dyDescent="0.2">
      <c r="A67" s="3" t="s">
        <v>4</v>
      </c>
      <c r="B67" s="2">
        <v>36</v>
      </c>
      <c r="C67" s="2">
        <v>12</v>
      </c>
      <c r="D67" s="2">
        <v>4</v>
      </c>
      <c r="E67" s="2">
        <v>4</v>
      </c>
      <c r="F67" s="2">
        <v>21</v>
      </c>
      <c r="G67" s="2">
        <v>1</v>
      </c>
      <c r="H67" s="2">
        <v>78</v>
      </c>
      <c r="I67" s="5">
        <f>GETPIVOTDATA("Er worden al heel lang kermissen en andere festiviteiten georganiseerd. Is er wat u betreft ruimte voor meer of andersoortige festivals?",$A$65,"Er worden al heel lang kermissen en andere festiviteiten georganiseerd. Is er wat u betreft ruimte voor meer of andersoortige festivals?","Ja")/GETPIVOTDATA("Er worden al heel lang kermissen en andere festiviteiten georganiseerd. Is er wat u betreft ruimte voor meer of andersoortige festivals?",$A$65)</f>
        <v>0.72222222222222221</v>
      </c>
    </row>
    <row r="68" spans="1:11" x14ac:dyDescent="0.2">
      <c r="A68" s="3" t="s">
        <v>3</v>
      </c>
      <c r="B68" s="2">
        <v>16</v>
      </c>
      <c r="C68" s="2">
        <v>7</v>
      </c>
      <c r="D68" s="2">
        <v>1</v>
      </c>
      <c r="E68" s="2">
        <v>4</v>
      </c>
      <c r="F68" s="2">
        <v>2</v>
      </c>
      <c r="G68" s="2"/>
      <c r="H68" s="2">
        <v>30</v>
      </c>
      <c r="I68" s="5">
        <f>GETPIVOTDATA("Er worden al heel lang kermissen en andere festiviteiten georganiseerd. Is er wat u betreft ruimte voor meer of andersoortige festivals?",$A$65,"Er worden al heel lang kermissen en andere festiviteiten georganiseerd. Is er wat u betreft ruimte voor meer of andersoortige festivals?","Nee")/GETPIVOTDATA("Er worden al heel lang kermissen en andere festiviteiten georganiseerd. Is er wat u betreft ruimte voor meer of andersoortige festivals?",$A$65)</f>
        <v>0.27777777777777779</v>
      </c>
    </row>
    <row r="69" spans="1:11" x14ac:dyDescent="0.2">
      <c r="A69" s="3" t="s">
        <v>139</v>
      </c>
      <c r="B69" s="2"/>
      <c r="C69" s="2"/>
      <c r="D69" s="2"/>
      <c r="E69" s="2"/>
      <c r="F69" s="2"/>
      <c r="G69" s="2"/>
      <c r="H69" s="2"/>
    </row>
    <row r="70" spans="1:11" x14ac:dyDescent="0.2">
      <c r="A70" s="3" t="s">
        <v>140</v>
      </c>
      <c r="B70" s="2">
        <v>52</v>
      </c>
      <c r="C70" s="2">
        <v>19</v>
      </c>
      <c r="D70" s="2">
        <v>5</v>
      </c>
      <c r="E70" s="2">
        <v>8</v>
      </c>
      <c r="F70" s="2">
        <v>23</v>
      </c>
      <c r="G70" s="2">
        <v>1</v>
      </c>
      <c r="H70" s="2">
        <v>108</v>
      </c>
    </row>
    <row r="73" spans="1:11" x14ac:dyDescent="0.2">
      <c r="A73" s="1" t="s">
        <v>152</v>
      </c>
      <c r="B73" s="1" t="s">
        <v>138</v>
      </c>
    </row>
    <row r="74" spans="1:11" x14ac:dyDescent="0.2">
      <c r="A74" s="1" t="s">
        <v>141</v>
      </c>
      <c r="B74" t="s">
        <v>142</v>
      </c>
      <c r="C74" t="s">
        <v>143</v>
      </c>
      <c r="D74" t="s">
        <v>67</v>
      </c>
      <c r="E74" t="s">
        <v>63</v>
      </c>
      <c r="F74" t="s">
        <v>14</v>
      </c>
      <c r="G74" t="s">
        <v>139</v>
      </c>
      <c r="H74" t="s">
        <v>140</v>
      </c>
    </row>
    <row r="75" spans="1:11" x14ac:dyDescent="0.2">
      <c r="A75" s="3" t="s">
        <v>4</v>
      </c>
      <c r="B75" s="2">
        <v>41</v>
      </c>
      <c r="C75" s="2">
        <v>12</v>
      </c>
      <c r="D75" s="2">
        <v>1</v>
      </c>
      <c r="E75" s="2">
        <v>1</v>
      </c>
      <c r="F75" s="2">
        <v>8</v>
      </c>
      <c r="G75" s="2">
        <v>1</v>
      </c>
      <c r="H75" s="2">
        <v>64</v>
      </c>
      <c r="I75" s="5">
        <f>GETPIVOTDATA("Het park is nu 24/7 open, bent u van mening dat het park 's nachts gesloten moet worden?",$A$73,"Het park is nu 24/7 open, bent u van mening dat het park 's nachts gesloten moet worden?","Ja")/GETPIVOTDATA("Het park is nu 24/7 open, bent u van mening dat het park 's nachts gesloten moet worden?",$A$73)</f>
        <v>0.58181818181818179</v>
      </c>
    </row>
    <row r="76" spans="1:11" x14ac:dyDescent="0.2">
      <c r="A76" s="3" t="s">
        <v>3</v>
      </c>
      <c r="B76" s="2">
        <v>13</v>
      </c>
      <c r="C76" s="2">
        <v>7</v>
      </c>
      <c r="D76" s="2">
        <v>4</v>
      </c>
      <c r="E76" s="2">
        <v>7</v>
      </c>
      <c r="F76" s="2">
        <v>15</v>
      </c>
      <c r="G76" s="2"/>
      <c r="H76" s="2">
        <v>46</v>
      </c>
      <c r="I76" s="5">
        <f>GETPIVOTDATA("Het park is nu 24/7 open, bent u van mening dat het park 's nachts gesloten moet worden?",$A$73,"Het park is nu 24/7 open, bent u van mening dat het park 's nachts gesloten moet worden?","Nee")/GETPIVOTDATA("Het park is nu 24/7 open, bent u van mening dat het park 's nachts gesloten moet worden?",$A$73)</f>
        <v>0.41818181818181815</v>
      </c>
      <c r="K76" t="s">
        <v>154</v>
      </c>
    </row>
    <row r="77" spans="1:11" x14ac:dyDescent="0.2">
      <c r="A77" s="3" t="s">
        <v>139</v>
      </c>
      <c r="B77" s="2"/>
      <c r="C77" s="2"/>
      <c r="D77" s="2"/>
      <c r="E77" s="2"/>
      <c r="F77" s="2"/>
      <c r="G77" s="2"/>
      <c r="H77" s="2"/>
    </row>
    <row r="78" spans="1:11" x14ac:dyDescent="0.2">
      <c r="A78" s="3" t="s">
        <v>140</v>
      </c>
      <c r="B78" s="2">
        <v>54</v>
      </c>
      <c r="C78" s="2">
        <v>19</v>
      </c>
      <c r="D78" s="2">
        <v>5</v>
      </c>
      <c r="E78" s="2">
        <v>8</v>
      </c>
      <c r="F78" s="2">
        <v>23</v>
      </c>
      <c r="G78" s="2">
        <v>1</v>
      </c>
      <c r="H78" s="2">
        <v>110</v>
      </c>
    </row>
    <row r="81" spans="1:11" x14ac:dyDescent="0.2">
      <c r="A81" s="1" t="s">
        <v>153</v>
      </c>
      <c r="B81" s="1" t="s">
        <v>138</v>
      </c>
    </row>
    <row r="82" spans="1:11" x14ac:dyDescent="0.2">
      <c r="A82" s="1" t="s">
        <v>141</v>
      </c>
      <c r="B82" t="s">
        <v>142</v>
      </c>
      <c r="C82" t="s">
        <v>143</v>
      </c>
      <c r="D82" t="s">
        <v>67</v>
      </c>
      <c r="E82" t="s">
        <v>63</v>
      </c>
      <c r="F82" t="s">
        <v>14</v>
      </c>
      <c r="G82" t="s">
        <v>139</v>
      </c>
      <c r="H82" t="s">
        <v>140</v>
      </c>
    </row>
    <row r="83" spans="1:11" x14ac:dyDescent="0.2">
      <c r="A83" s="3" t="s">
        <v>4</v>
      </c>
      <c r="B83" s="2">
        <v>36</v>
      </c>
      <c r="C83" s="2">
        <v>17</v>
      </c>
      <c r="D83" s="2">
        <v>4</v>
      </c>
      <c r="E83" s="2">
        <v>5</v>
      </c>
      <c r="F83" s="2">
        <v>14</v>
      </c>
      <c r="G83" s="2"/>
      <c r="H83" s="2">
        <v>76</v>
      </c>
      <c r="I83" s="5">
        <f>GETPIVOTDATA("In het visiedocument wordt er niet gesproken over het herplaatsen van de honden uitlaat plek (hup), dit komt omdat dit onder de verantwoordelijkheid valt van de gemeente. Is het voor u wenselijk dat er een omheinde hup terug komt?",$A$81,"In het visiedocument wordt er niet gesproken over het herplaatsen van de honden uitlaat plek (hup), dit komt omdat dit onder de verantwoordelijkheid valt van de gemeente. Is het voor u wenselijk dat er een omheinde hup terug komt?","Ja")/GETPIVOTDATA("In het visiedocument wordt er niet gesproken over het herplaatsen van de honden uitlaat plek (hup), dit komt omdat dit onder de verantwoordelijkheid valt van de gemeente. Is het voor u wenselijk dat er een omheinde hup terug komt?",$A$81)</f>
        <v>0.73076923076923073</v>
      </c>
    </row>
    <row r="84" spans="1:11" x14ac:dyDescent="0.2">
      <c r="A84" s="3" t="s">
        <v>3</v>
      </c>
      <c r="B84" s="2">
        <v>15</v>
      </c>
      <c r="C84" s="2">
        <v>2</v>
      </c>
      <c r="D84" s="2">
        <v>1</v>
      </c>
      <c r="E84" s="2">
        <v>2</v>
      </c>
      <c r="F84" s="2">
        <v>7</v>
      </c>
      <c r="G84" s="2">
        <v>1</v>
      </c>
      <c r="H84" s="2">
        <v>28</v>
      </c>
      <c r="I84" s="5">
        <f>GETPIVOTDATA("In het visiedocument wordt er niet gesproken over het herplaatsen van de honden uitlaat plek (hup), dit komt omdat dit onder de verantwoordelijkheid valt van de gemeente. Is het voor u wenselijk dat er een omheinde hup terug komt?",$A$81,"In het visiedocument wordt er niet gesproken over het herplaatsen van de honden uitlaat plek (hup), dit komt omdat dit onder de verantwoordelijkheid valt van de gemeente. Is het voor u wenselijk dat er een omheinde hup terug komt?","Nee")/GETPIVOTDATA("In het visiedocument wordt er niet gesproken over het herplaatsen van de honden uitlaat plek (hup), dit komt omdat dit onder de verantwoordelijkheid valt van de gemeente. Is het voor u wenselijk dat er een omheinde hup terug komt?",$A$81)</f>
        <v>0.26923076923076922</v>
      </c>
    </row>
    <row r="85" spans="1:11" x14ac:dyDescent="0.2">
      <c r="A85" s="3" t="s">
        <v>139</v>
      </c>
      <c r="B85" s="2"/>
      <c r="C85" s="2"/>
      <c r="D85" s="2"/>
      <c r="E85" s="2"/>
      <c r="F85" s="2"/>
      <c r="G85" s="2"/>
      <c r="H85" s="2"/>
    </row>
    <row r="86" spans="1:11" x14ac:dyDescent="0.2">
      <c r="A86" s="3" t="s">
        <v>140</v>
      </c>
      <c r="B86" s="2">
        <v>51</v>
      </c>
      <c r="C86" s="2">
        <v>19</v>
      </c>
      <c r="D86" s="2">
        <v>5</v>
      </c>
      <c r="E86" s="2">
        <v>7</v>
      </c>
      <c r="F86" s="2">
        <v>21</v>
      </c>
      <c r="G86" s="2">
        <v>1</v>
      </c>
      <c r="H86" s="2">
        <v>104</v>
      </c>
    </row>
    <row r="89" spans="1:11" x14ac:dyDescent="0.2">
      <c r="A89" s="1" t="s">
        <v>155</v>
      </c>
      <c r="B89" s="1" t="s">
        <v>138</v>
      </c>
      <c r="K89" t="s">
        <v>156</v>
      </c>
    </row>
    <row r="90" spans="1:11" x14ac:dyDescent="0.2">
      <c r="A90" s="1" t="s">
        <v>141</v>
      </c>
      <c r="B90" t="s">
        <v>142</v>
      </c>
      <c r="C90" t="s">
        <v>143</v>
      </c>
      <c r="D90" t="s">
        <v>67</v>
      </c>
      <c r="E90" t="s">
        <v>63</v>
      </c>
      <c r="F90" t="s">
        <v>14</v>
      </c>
      <c r="G90" t="s">
        <v>139</v>
      </c>
      <c r="H90" t="s">
        <v>140</v>
      </c>
    </row>
    <row r="91" spans="1:11" x14ac:dyDescent="0.2">
      <c r="A91" s="3" t="s">
        <v>4</v>
      </c>
      <c r="B91" s="2">
        <v>37</v>
      </c>
      <c r="C91" s="2">
        <v>13</v>
      </c>
      <c r="D91" s="2">
        <v>3</v>
      </c>
      <c r="E91" s="2">
        <v>5</v>
      </c>
      <c r="F91" s="2">
        <v>9</v>
      </c>
      <c r="G91" s="2"/>
      <c r="H91" s="2">
        <v>67</v>
      </c>
      <c r="I91" s="5">
        <f>GETPIVOTDATA("In het visiedocument wordt niet gesproken over permanente sanitaire voorzieningen. Redenen die hiervoor gegeven worden zijn de veiligheid en kostbaarheid. Vindt u deze voorziening desondanks wenselijk?",$A$89,"In het visiedocument wordt niet gesproken over permanente sanitaire voorzieningen. Redenen die hiervoor gegeven worden zijn de veiligheid en kostbaarheid. Vindt u deze voorziening desondanks wenselijk?","Ja")/GETPIVOTDATA("In het visiedocument wordt niet gesproken over permanente sanitaire voorzieningen. Redenen die hiervoor gegeven worden zijn de veiligheid en kostbaarheid. Vindt u deze voorziening desondanks wenselijk?",$A$89)</f>
        <v>0.61467889908256879</v>
      </c>
    </row>
    <row r="92" spans="1:11" x14ac:dyDescent="0.2">
      <c r="A92" s="3" t="s">
        <v>3</v>
      </c>
      <c r="B92" s="2">
        <v>16</v>
      </c>
      <c r="C92" s="2">
        <v>6</v>
      </c>
      <c r="D92" s="2">
        <v>2</v>
      </c>
      <c r="E92" s="2">
        <v>3</v>
      </c>
      <c r="F92" s="2">
        <v>14</v>
      </c>
      <c r="G92" s="2">
        <v>1</v>
      </c>
      <c r="H92" s="2">
        <v>42</v>
      </c>
      <c r="I92" s="5">
        <f>GETPIVOTDATA("In het visiedocument wordt niet gesproken over permanente sanitaire voorzieningen. Redenen die hiervoor gegeven worden zijn de veiligheid en kostbaarheid. Vindt u deze voorziening desondanks wenselijk?",$A$89,"In het visiedocument wordt niet gesproken over permanente sanitaire voorzieningen. Redenen die hiervoor gegeven worden zijn de veiligheid en kostbaarheid. Vindt u deze voorziening desondanks wenselijk?","Nee")/GETPIVOTDATA("In het visiedocument wordt niet gesproken over permanente sanitaire voorzieningen. Redenen die hiervoor gegeven worden zijn de veiligheid en kostbaarheid. Vindt u deze voorziening desondanks wenselijk?",$A$89)</f>
        <v>0.38532110091743121</v>
      </c>
    </row>
    <row r="93" spans="1:11" x14ac:dyDescent="0.2">
      <c r="A93" s="3" t="s">
        <v>139</v>
      </c>
      <c r="B93" s="2"/>
      <c r="C93" s="2"/>
      <c r="D93" s="2"/>
      <c r="E93" s="2"/>
      <c r="F93" s="2"/>
      <c r="G93" s="2"/>
      <c r="H93" s="2"/>
    </row>
    <row r="94" spans="1:11" x14ac:dyDescent="0.2">
      <c r="A94" s="3" t="s">
        <v>140</v>
      </c>
      <c r="B94" s="2">
        <v>53</v>
      </c>
      <c r="C94" s="2">
        <v>19</v>
      </c>
      <c r="D94" s="2">
        <v>5</v>
      </c>
      <c r="E94" s="2">
        <v>8</v>
      </c>
      <c r="F94" s="2">
        <v>23</v>
      </c>
      <c r="G94" s="2">
        <v>1</v>
      </c>
      <c r="H94" s="2">
        <v>109</v>
      </c>
    </row>
  </sheetData>
  <pageMargins left="0.7" right="0.7" top="0.75" bottom="0.75" header="0.3" footer="0.3"/>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EB55F-A0D9-4FE7-9EF8-C0FFD0441238}">
  <dimension ref="A21:J94"/>
  <sheetViews>
    <sheetView topLeftCell="A6" zoomScaleNormal="100" workbookViewId="0">
      <selection activeCell="K118" sqref="K118"/>
    </sheetView>
  </sheetViews>
  <sheetFormatPr defaultRowHeight="12.75" x14ac:dyDescent="0.2"/>
  <cols>
    <col min="1" max="1" width="31.28515625" bestFit="1" customWidth="1"/>
    <col min="2" max="2" width="23.28515625" bestFit="1" customWidth="1"/>
    <col min="3" max="3" width="8.42578125" bestFit="1" customWidth="1"/>
    <col min="4" max="4" width="23.140625" bestFit="1" customWidth="1"/>
    <col min="5" max="5" width="11.28515625" bestFit="1" customWidth="1"/>
    <col min="6" max="6" width="5.85546875" bestFit="1" customWidth="1"/>
    <col min="7" max="7" width="9.7109375" bestFit="1" customWidth="1"/>
    <col min="8" max="8" width="9.7109375" style="5" bestFit="1" customWidth="1"/>
    <col min="9" max="9" width="4.7109375" style="5" bestFit="1" customWidth="1"/>
    <col min="10" max="10" width="4.7109375" bestFit="1" customWidth="1"/>
    <col min="11" max="11" width="18.5703125" bestFit="1" customWidth="1"/>
    <col min="12" max="12" width="68.5703125" bestFit="1" customWidth="1"/>
    <col min="13" max="14" width="19.7109375" bestFit="1" customWidth="1"/>
    <col min="15" max="15" width="9.7109375" bestFit="1" customWidth="1"/>
  </cols>
  <sheetData>
    <row r="21" spans="1:7" x14ac:dyDescent="0.2">
      <c r="A21" s="1" t="s">
        <v>144</v>
      </c>
      <c r="B21" s="1" t="s">
        <v>138</v>
      </c>
    </row>
    <row r="22" spans="1:7" x14ac:dyDescent="0.2">
      <c r="A22" s="1" t="s">
        <v>141</v>
      </c>
      <c r="B22" t="s">
        <v>10</v>
      </c>
      <c r="C22" t="s">
        <v>6</v>
      </c>
      <c r="D22" t="s">
        <v>1</v>
      </c>
      <c r="E22" t="s">
        <v>48</v>
      </c>
      <c r="F22" t="s">
        <v>139</v>
      </c>
      <c r="G22" t="s">
        <v>140</v>
      </c>
    </row>
    <row r="23" spans="1:7" x14ac:dyDescent="0.2">
      <c r="A23" s="3" t="s">
        <v>4</v>
      </c>
      <c r="B23" s="2">
        <v>2</v>
      </c>
      <c r="C23" s="2">
        <v>5</v>
      </c>
      <c r="D23" s="2">
        <v>7</v>
      </c>
      <c r="E23" s="2"/>
      <c r="F23" s="2"/>
      <c r="G23" s="2">
        <v>14</v>
      </c>
    </row>
    <row r="24" spans="1:7" x14ac:dyDescent="0.2">
      <c r="A24" s="3" t="s">
        <v>51</v>
      </c>
      <c r="B24" s="2">
        <v>1</v>
      </c>
      <c r="C24" s="2">
        <v>1</v>
      </c>
      <c r="D24" s="2">
        <v>6</v>
      </c>
      <c r="E24" s="2">
        <v>1</v>
      </c>
      <c r="F24" s="2"/>
      <c r="G24" s="2">
        <v>9</v>
      </c>
    </row>
    <row r="25" spans="1:7" x14ac:dyDescent="0.2">
      <c r="A25" s="3" t="s">
        <v>3</v>
      </c>
      <c r="B25" s="2">
        <v>9</v>
      </c>
      <c r="C25" s="2">
        <v>45</v>
      </c>
      <c r="D25" s="2">
        <v>27</v>
      </c>
      <c r="E25" s="2">
        <v>6</v>
      </c>
      <c r="F25" s="2"/>
      <c r="G25" s="2">
        <v>87</v>
      </c>
    </row>
    <row r="26" spans="1:7" x14ac:dyDescent="0.2">
      <c r="A26" s="3" t="s">
        <v>139</v>
      </c>
      <c r="B26" s="2"/>
      <c r="C26" s="2"/>
      <c r="D26" s="2"/>
      <c r="E26" s="2"/>
      <c r="F26" s="2"/>
      <c r="G26" s="2"/>
    </row>
    <row r="27" spans="1:7" x14ac:dyDescent="0.2">
      <c r="A27" s="3" t="s">
        <v>140</v>
      </c>
      <c r="B27" s="2">
        <v>12</v>
      </c>
      <c r="C27" s="2">
        <v>51</v>
      </c>
      <c r="D27" s="2">
        <v>40</v>
      </c>
      <c r="E27" s="2">
        <v>7</v>
      </c>
      <c r="F27" s="2"/>
      <c r="G27" s="2">
        <v>110</v>
      </c>
    </row>
    <row r="30" spans="1:7" x14ac:dyDescent="0.2">
      <c r="A30" s="1" t="s">
        <v>146</v>
      </c>
      <c r="B30" s="1" t="s">
        <v>138</v>
      </c>
    </row>
    <row r="31" spans="1:7" x14ac:dyDescent="0.2">
      <c r="A31" s="1" t="s">
        <v>141</v>
      </c>
      <c r="B31" t="s">
        <v>10</v>
      </c>
      <c r="C31" t="s">
        <v>6</v>
      </c>
      <c r="D31" t="s">
        <v>1</v>
      </c>
      <c r="E31" t="s">
        <v>48</v>
      </c>
      <c r="F31" t="s">
        <v>139</v>
      </c>
      <c r="G31" t="s">
        <v>140</v>
      </c>
    </row>
    <row r="32" spans="1:7" x14ac:dyDescent="0.2">
      <c r="A32" s="3" t="s">
        <v>4</v>
      </c>
      <c r="B32" s="2">
        <v>10</v>
      </c>
      <c r="C32" s="2">
        <v>42</v>
      </c>
      <c r="D32" s="2">
        <v>31</v>
      </c>
      <c r="E32" s="2">
        <v>7</v>
      </c>
      <c r="F32" s="2"/>
      <c r="G32" s="2">
        <v>90</v>
      </c>
    </row>
    <row r="33" spans="1:7" x14ac:dyDescent="0.2">
      <c r="A33" s="3" t="s">
        <v>3</v>
      </c>
      <c r="B33" s="2">
        <v>2</v>
      </c>
      <c r="C33" s="2">
        <v>9</v>
      </c>
      <c r="D33" s="2">
        <v>8</v>
      </c>
      <c r="E33" s="2"/>
      <c r="F33" s="2"/>
      <c r="G33" s="2">
        <v>19</v>
      </c>
    </row>
    <row r="34" spans="1:7" x14ac:dyDescent="0.2">
      <c r="A34" s="3" t="s">
        <v>139</v>
      </c>
      <c r="B34" s="2"/>
      <c r="C34" s="2"/>
      <c r="D34" s="2"/>
      <c r="E34" s="2"/>
      <c r="F34" s="2"/>
      <c r="G34" s="2"/>
    </row>
    <row r="35" spans="1:7" x14ac:dyDescent="0.2">
      <c r="A35" s="3" t="s">
        <v>140</v>
      </c>
      <c r="B35" s="2">
        <v>12</v>
      </c>
      <c r="C35" s="2">
        <v>51</v>
      </c>
      <c r="D35" s="2">
        <v>39</v>
      </c>
      <c r="E35" s="2">
        <v>7</v>
      </c>
      <c r="F35" s="2"/>
      <c r="G35" s="2">
        <v>109</v>
      </c>
    </row>
    <row r="38" spans="1:7" x14ac:dyDescent="0.2">
      <c r="A38" s="1" t="s">
        <v>145</v>
      </c>
      <c r="B38" s="1" t="s">
        <v>138</v>
      </c>
    </row>
    <row r="39" spans="1:7" x14ac:dyDescent="0.2">
      <c r="A39" s="1" t="s">
        <v>141</v>
      </c>
      <c r="B39" t="s">
        <v>10</v>
      </c>
      <c r="C39" t="s">
        <v>6</v>
      </c>
      <c r="D39" t="s">
        <v>1</v>
      </c>
      <c r="E39" t="s">
        <v>48</v>
      </c>
      <c r="F39" t="s">
        <v>139</v>
      </c>
      <c r="G39" t="s">
        <v>140</v>
      </c>
    </row>
    <row r="40" spans="1:7" x14ac:dyDescent="0.2">
      <c r="A40" s="3" t="s">
        <v>4</v>
      </c>
      <c r="B40" s="2">
        <v>4</v>
      </c>
      <c r="C40" s="2">
        <v>12</v>
      </c>
      <c r="D40" s="2">
        <v>7</v>
      </c>
      <c r="E40" s="2">
        <v>4</v>
      </c>
      <c r="F40" s="2"/>
      <c r="G40" s="2">
        <v>27</v>
      </c>
    </row>
    <row r="41" spans="1:7" x14ac:dyDescent="0.2">
      <c r="A41" s="3" t="s">
        <v>3</v>
      </c>
      <c r="B41" s="2">
        <v>8</v>
      </c>
      <c r="C41" s="2">
        <v>39</v>
      </c>
      <c r="D41" s="2">
        <v>33</v>
      </c>
      <c r="E41" s="2">
        <v>3</v>
      </c>
      <c r="F41" s="2"/>
      <c r="G41" s="2">
        <v>83</v>
      </c>
    </row>
    <row r="42" spans="1:7" x14ac:dyDescent="0.2">
      <c r="A42" s="3" t="s">
        <v>139</v>
      </c>
      <c r="B42" s="2"/>
      <c r="C42" s="2"/>
      <c r="D42" s="2"/>
      <c r="E42" s="2"/>
      <c r="F42" s="2"/>
      <c r="G42" s="2"/>
    </row>
    <row r="43" spans="1:7" x14ac:dyDescent="0.2">
      <c r="A43" s="3" t="s">
        <v>140</v>
      </c>
      <c r="B43" s="2">
        <v>12</v>
      </c>
      <c r="C43" s="2">
        <v>51</v>
      </c>
      <c r="D43" s="2">
        <v>40</v>
      </c>
      <c r="E43" s="2">
        <v>7</v>
      </c>
      <c r="F43" s="2"/>
      <c r="G43" s="2">
        <v>110</v>
      </c>
    </row>
    <row r="46" spans="1:7" x14ac:dyDescent="0.2">
      <c r="A46" s="1" t="s">
        <v>147</v>
      </c>
      <c r="B46" s="1" t="s">
        <v>138</v>
      </c>
    </row>
    <row r="47" spans="1:7" x14ac:dyDescent="0.2">
      <c r="A47" s="1" t="s">
        <v>141</v>
      </c>
      <c r="B47" t="s">
        <v>10</v>
      </c>
      <c r="C47" t="s">
        <v>6</v>
      </c>
      <c r="D47" t="s">
        <v>1</v>
      </c>
      <c r="E47" t="s">
        <v>48</v>
      </c>
      <c r="F47" t="s">
        <v>139</v>
      </c>
      <c r="G47" t="s">
        <v>140</v>
      </c>
    </row>
    <row r="48" spans="1:7" x14ac:dyDescent="0.2">
      <c r="A48" s="3" t="s">
        <v>4</v>
      </c>
      <c r="B48" s="2">
        <v>7</v>
      </c>
      <c r="C48" s="2">
        <v>38</v>
      </c>
      <c r="D48" s="2">
        <v>19</v>
      </c>
      <c r="E48" s="2">
        <v>6</v>
      </c>
      <c r="F48" s="2"/>
      <c r="G48" s="2">
        <v>70</v>
      </c>
    </row>
    <row r="49" spans="1:10" x14ac:dyDescent="0.2">
      <c r="A49" s="4" t="s">
        <v>149</v>
      </c>
      <c r="B49" s="2">
        <v>4</v>
      </c>
      <c r="C49" s="2">
        <v>38</v>
      </c>
      <c r="D49" s="2">
        <v>17</v>
      </c>
      <c r="E49" s="2">
        <v>3</v>
      </c>
      <c r="F49" s="2"/>
      <c r="G49" s="2">
        <v>62</v>
      </c>
      <c r="J49" s="5"/>
    </row>
    <row r="50" spans="1:10" x14ac:dyDescent="0.2">
      <c r="A50" s="4" t="s">
        <v>148</v>
      </c>
      <c r="B50" s="2">
        <v>3</v>
      </c>
      <c r="C50" s="2"/>
      <c r="D50" s="2">
        <v>2</v>
      </c>
      <c r="E50" s="2">
        <v>2</v>
      </c>
      <c r="F50" s="2"/>
      <c r="G50" s="2">
        <v>7</v>
      </c>
      <c r="J50" s="5"/>
    </row>
    <row r="51" spans="1:10" x14ac:dyDescent="0.2">
      <c r="A51" s="4" t="s">
        <v>139</v>
      </c>
      <c r="B51" s="2"/>
      <c r="C51" s="2"/>
      <c r="D51" s="2"/>
      <c r="E51" s="2">
        <v>1</v>
      </c>
      <c r="F51" s="2"/>
      <c r="G51" s="2">
        <v>1</v>
      </c>
      <c r="J51" s="5"/>
    </row>
    <row r="52" spans="1:10" x14ac:dyDescent="0.2">
      <c r="A52" s="3" t="s">
        <v>3</v>
      </c>
      <c r="B52" s="2">
        <v>3</v>
      </c>
      <c r="C52" s="2">
        <v>10</v>
      </c>
      <c r="D52" s="2">
        <v>18</v>
      </c>
      <c r="E52" s="2">
        <v>1</v>
      </c>
      <c r="F52" s="2"/>
      <c r="G52" s="2">
        <v>32</v>
      </c>
    </row>
    <row r="53" spans="1:10" x14ac:dyDescent="0.2">
      <c r="A53" s="3" t="s">
        <v>139</v>
      </c>
      <c r="B53" s="2"/>
      <c r="C53" s="2"/>
      <c r="D53" s="2"/>
      <c r="E53" s="2"/>
      <c r="F53" s="2"/>
      <c r="G53" s="2"/>
    </row>
    <row r="54" spans="1:10" x14ac:dyDescent="0.2">
      <c r="A54" s="3" t="s">
        <v>140</v>
      </c>
      <c r="B54" s="2">
        <v>10</v>
      </c>
      <c r="C54" s="2">
        <v>48</v>
      </c>
      <c r="D54" s="2">
        <v>37</v>
      </c>
      <c r="E54" s="2">
        <v>7</v>
      </c>
      <c r="F54" s="2"/>
      <c r="G54" s="2">
        <v>102</v>
      </c>
    </row>
    <row r="57" spans="1:10" x14ac:dyDescent="0.2">
      <c r="A57" s="1" t="s">
        <v>150</v>
      </c>
      <c r="B57" s="1" t="s">
        <v>138</v>
      </c>
    </row>
    <row r="58" spans="1:10" x14ac:dyDescent="0.2">
      <c r="A58" s="1" t="s">
        <v>141</v>
      </c>
      <c r="B58" t="s">
        <v>10</v>
      </c>
      <c r="C58" t="s">
        <v>6</v>
      </c>
      <c r="D58" t="s">
        <v>1</v>
      </c>
      <c r="E58" t="s">
        <v>48</v>
      </c>
      <c r="F58" t="s">
        <v>139</v>
      </c>
      <c r="G58" t="s">
        <v>140</v>
      </c>
    </row>
    <row r="59" spans="1:10" x14ac:dyDescent="0.2">
      <c r="A59" s="3" t="s">
        <v>4</v>
      </c>
      <c r="B59" s="2">
        <v>10</v>
      </c>
      <c r="C59" s="2">
        <v>49</v>
      </c>
      <c r="D59" s="2">
        <v>34</v>
      </c>
      <c r="E59" s="2">
        <v>6</v>
      </c>
      <c r="F59" s="2"/>
      <c r="G59" s="2">
        <v>99</v>
      </c>
    </row>
    <row r="60" spans="1:10" x14ac:dyDescent="0.2">
      <c r="A60" s="3" t="s">
        <v>3</v>
      </c>
      <c r="B60" s="2">
        <v>2</v>
      </c>
      <c r="C60" s="2">
        <v>2</v>
      </c>
      <c r="D60" s="2">
        <v>6</v>
      </c>
      <c r="E60" s="2">
        <v>1</v>
      </c>
      <c r="F60" s="2"/>
      <c r="G60" s="2">
        <v>11</v>
      </c>
    </row>
    <row r="61" spans="1:10" x14ac:dyDescent="0.2">
      <c r="A61" s="3" t="s">
        <v>139</v>
      </c>
      <c r="B61" s="2"/>
      <c r="C61" s="2"/>
      <c r="D61" s="2"/>
      <c r="E61" s="2"/>
      <c r="F61" s="2"/>
      <c r="G61" s="2"/>
    </row>
    <row r="62" spans="1:10" x14ac:dyDescent="0.2">
      <c r="A62" s="3" t="s">
        <v>140</v>
      </c>
      <c r="B62" s="2">
        <v>12</v>
      </c>
      <c r="C62" s="2">
        <v>51</v>
      </c>
      <c r="D62" s="2">
        <v>40</v>
      </c>
      <c r="E62" s="2">
        <v>7</v>
      </c>
      <c r="F62" s="2"/>
      <c r="G62" s="2">
        <v>110</v>
      </c>
    </row>
    <row r="65" spans="1:7" x14ac:dyDescent="0.2">
      <c r="A65" s="1" t="s">
        <v>151</v>
      </c>
      <c r="B65" s="1" t="s">
        <v>138</v>
      </c>
    </row>
    <row r="66" spans="1:7" x14ac:dyDescent="0.2">
      <c r="A66" s="1" t="s">
        <v>141</v>
      </c>
      <c r="B66" t="s">
        <v>10</v>
      </c>
      <c r="C66" t="s">
        <v>6</v>
      </c>
      <c r="D66" t="s">
        <v>1</v>
      </c>
      <c r="E66" t="s">
        <v>48</v>
      </c>
      <c r="F66" t="s">
        <v>139</v>
      </c>
      <c r="G66" t="s">
        <v>140</v>
      </c>
    </row>
    <row r="67" spans="1:7" x14ac:dyDescent="0.2">
      <c r="A67" s="3" t="s">
        <v>4</v>
      </c>
      <c r="B67" s="2">
        <v>8</v>
      </c>
      <c r="C67" s="2">
        <v>35</v>
      </c>
      <c r="D67" s="2">
        <v>31</v>
      </c>
      <c r="E67" s="2">
        <v>4</v>
      </c>
      <c r="F67" s="2"/>
      <c r="G67" s="2">
        <v>78</v>
      </c>
    </row>
    <row r="68" spans="1:7" x14ac:dyDescent="0.2">
      <c r="A68" s="3" t="s">
        <v>3</v>
      </c>
      <c r="B68" s="2">
        <v>4</v>
      </c>
      <c r="C68" s="2">
        <v>16</v>
      </c>
      <c r="D68" s="2">
        <v>8</v>
      </c>
      <c r="E68" s="2">
        <v>2</v>
      </c>
      <c r="F68" s="2"/>
      <c r="G68" s="2">
        <v>30</v>
      </c>
    </row>
    <row r="69" spans="1:7" x14ac:dyDescent="0.2">
      <c r="A69" s="3" t="s">
        <v>139</v>
      </c>
      <c r="B69" s="2"/>
      <c r="C69" s="2"/>
      <c r="D69" s="2"/>
      <c r="E69" s="2"/>
      <c r="F69" s="2"/>
      <c r="G69" s="2"/>
    </row>
    <row r="70" spans="1:7" x14ac:dyDescent="0.2">
      <c r="A70" s="3" t="s">
        <v>140</v>
      </c>
      <c r="B70" s="2">
        <v>12</v>
      </c>
      <c r="C70" s="2">
        <v>51</v>
      </c>
      <c r="D70" s="2">
        <v>39</v>
      </c>
      <c r="E70" s="2">
        <v>6</v>
      </c>
      <c r="F70" s="2"/>
      <c r="G70" s="2">
        <v>108</v>
      </c>
    </row>
    <row r="73" spans="1:7" x14ac:dyDescent="0.2">
      <c r="A73" s="1" t="s">
        <v>152</v>
      </c>
      <c r="B73" s="1" t="s">
        <v>138</v>
      </c>
    </row>
    <row r="74" spans="1:7" x14ac:dyDescent="0.2">
      <c r="A74" s="1" t="s">
        <v>141</v>
      </c>
      <c r="B74" t="s">
        <v>10</v>
      </c>
      <c r="C74" t="s">
        <v>6</v>
      </c>
      <c r="D74" t="s">
        <v>1</v>
      </c>
      <c r="E74" t="s">
        <v>48</v>
      </c>
      <c r="F74" t="s">
        <v>139</v>
      </c>
      <c r="G74" t="s">
        <v>140</v>
      </c>
    </row>
    <row r="75" spans="1:7" x14ac:dyDescent="0.2">
      <c r="A75" s="3" t="s">
        <v>4</v>
      </c>
      <c r="B75" s="2">
        <v>6</v>
      </c>
      <c r="C75" s="2">
        <v>33</v>
      </c>
      <c r="D75" s="2">
        <v>21</v>
      </c>
      <c r="E75" s="2">
        <v>4</v>
      </c>
      <c r="F75" s="2"/>
      <c r="G75" s="2">
        <v>64</v>
      </c>
    </row>
    <row r="76" spans="1:7" x14ac:dyDescent="0.2">
      <c r="A76" s="3" t="s">
        <v>3</v>
      </c>
      <c r="B76" s="2">
        <v>6</v>
      </c>
      <c r="C76" s="2">
        <v>18</v>
      </c>
      <c r="D76" s="2">
        <v>19</v>
      </c>
      <c r="E76" s="2">
        <v>3</v>
      </c>
      <c r="F76" s="2"/>
      <c r="G76" s="2">
        <v>46</v>
      </c>
    </row>
    <row r="77" spans="1:7" x14ac:dyDescent="0.2">
      <c r="A77" s="3" t="s">
        <v>139</v>
      </c>
      <c r="B77" s="2"/>
      <c r="C77" s="2"/>
      <c r="D77" s="2"/>
      <c r="E77" s="2"/>
      <c r="F77" s="2"/>
      <c r="G77" s="2"/>
    </row>
    <row r="78" spans="1:7" x14ac:dyDescent="0.2">
      <c r="A78" s="3" t="s">
        <v>140</v>
      </c>
      <c r="B78" s="2">
        <v>12</v>
      </c>
      <c r="C78" s="2">
        <v>51</v>
      </c>
      <c r="D78" s="2">
        <v>40</v>
      </c>
      <c r="E78" s="2">
        <v>7</v>
      </c>
      <c r="F78" s="2"/>
      <c r="G78" s="2">
        <v>110</v>
      </c>
    </row>
    <row r="81" spans="1:7" x14ac:dyDescent="0.2">
      <c r="A81" s="1" t="s">
        <v>153</v>
      </c>
      <c r="B81" s="1" t="s">
        <v>138</v>
      </c>
    </row>
    <row r="82" spans="1:7" x14ac:dyDescent="0.2">
      <c r="A82" s="1" t="s">
        <v>141</v>
      </c>
      <c r="B82" t="s">
        <v>10</v>
      </c>
      <c r="C82" t="s">
        <v>6</v>
      </c>
      <c r="D82" t="s">
        <v>1</v>
      </c>
      <c r="E82" t="s">
        <v>48</v>
      </c>
      <c r="F82" t="s">
        <v>139</v>
      </c>
      <c r="G82" t="s">
        <v>140</v>
      </c>
    </row>
    <row r="83" spans="1:7" x14ac:dyDescent="0.2">
      <c r="A83" s="3" t="s">
        <v>4</v>
      </c>
      <c r="B83" s="2">
        <v>7</v>
      </c>
      <c r="C83" s="2">
        <v>40</v>
      </c>
      <c r="D83" s="2">
        <v>25</v>
      </c>
      <c r="E83" s="2">
        <v>4</v>
      </c>
      <c r="F83" s="2"/>
      <c r="G83" s="2">
        <v>76</v>
      </c>
    </row>
    <row r="84" spans="1:7" x14ac:dyDescent="0.2">
      <c r="A84" s="3" t="s">
        <v>3</v>
      </c>
      <c r="B84" s="2">
        <v>4</v>
      </c>
      <c r="C84" s="2">
        <v>11</v>
      </c>
      <c r="D84" s="2">
        <v>11</v>
      </c>
      <c r="E84" s="2">
        <v>2</v>
      </c>
      <c r="F84" s="2"/>
      <c r="G84" s="2">
        <v>28</v>
      </c>
    </row>
    <row r="85" spans="1:7" x14ac:dyDescent="0.2">
      <c r="A85" s="3" t="s">
        <v>139</v>
      </c>
      <c r="B85" s="2"/>
      <c r="C85" s="2"/>
      <c r="D85" s="2"/>
      <c r="E85" s="2"/>
      <c r="F85" s="2"/>
      <c r="G85" s="2"/>
    </row>
    <row r="86" spans="1:7" x14ac:dyDescent="0.2">
      <c r="A86" s="3" t="s">
        <v>140</v>
      </c>
      <c r="B86" s="2">
        <v>11</v>
      </c>
      <c r="C86" s="2">
        <v>51</v>
      </c>
      <c r="D86" s="2">
        <v>36</v>
      </c>
      <c r="E86" s="2">
        <v>6</v>
      </c>
      <c r="F86" s="2"/>
      <c r="G86" s="2">
        <v>104</v>
      </c>
    </row>
    <row r="89" spans="1:7" x14ac:dyDescent="0.2">
      <c r="A89" s="1" t="s">
        <v>155</v>
      </c>
      <c r="B89" s="1" t="s">
        <v>138</v>
      </c>
    </row>
    <row r="90" spans="1:7" x14ac:dyDescent="0.2">
      <c r="A90" s="1" t="s">
        <v>141</v>
      </c>
      <c r="B90" t="s">
        <v>10</v>
      </c>
      <c r="C90" t="s">
        <v>6</v>
      </c>
      <c r="D90" t="s">
        <v>1</v>
      </c>
      <c r="E90" t="s">
        <v>48</v>
      </c>
      <c r="F90" t="s">
        <v>139</v>
      </c>
      <c r="G90" t="s">
        <v>140</v>
      </c>
    </row>
    <row r="91" spans="1:7" x14ac:dyDescent="0.2">
      <c r="A91" s="3" t="s">
        <v>4</v>
      </c>
      <c r="B91" s="2">
        <v>7</v>
      </c>
      <c r="C91" s="2">
        <v>29</v>
      </c>
      <c r="D91" s="2">
        <v>25</v>
      </c>
      <c r="E91" s="2">
        <v>6</v>
      </c>
      <c r="F91" s="2"/>
      <c r="G91" s="2">
        <v>67</v>
      </c>
    </row>
    <row r="92" spans="1:7" x14ac:dyDescent="0.2">
      <c r="A92" s="3" t="s">
        <v>3</v>
      </c>
      <c r="B92" s="2">
        <v>5</v>
      </c>
      <c r="C92" s="2">
        <v>22</v>
      </c>
      <c r="D92" s="2">
        <v>14</v>
      </c>
      <c r="E92" s="2">
        <v>1</v>
      </c>
      <c r="F92" s="2"/>
      <c r="G92" s="2">
        <v>42</v>
      </c>
    </row>
    <row r="93" spans="1:7" x14ac:dyDescent="0.2">
      <c r="A93" s="3" t="s">
        <v>139</v>
      </c>
      <c r="B93" s="2"/>
      <c r="C93" s="2"/>
      <c r="D93" s="2"/>
      <c r="E93" s="2"/>
      <c r="F93" s="2"/>
      <c r="G93" s="2"/>
    </row>
    <row r="94" spans="1:7" x14ac:dyDescent="0.2">
      <c r="A94" s="3" t="s">
        <v>140</v>
      </c>
      <c r="B94" s="2">
        <v>12</v>
      </c>
      <c r="C94" s="2">
        <v>51</v>
      </c>
      <c r="D94" s="2">
        <v>39</v>
      </c>
      <c r="E94" s="2">
        <v>7</v>
      </c>
      <c r="F94" s="2"/>
      <c r="G94" s="2">
        <v>109</v>
      </c>
    </row>
  </sheetData>
  <pageMargins left="0.7" right="0.7" top="0.75" bottom="0.75" header="0.3" footer="0.3"/>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2957B-63F2-447E-9B75-13D25898F8BC}">
  <dimension ref="A21:J94"/>
  <sheetViews>
    <sheetView zoomScaleNormal="100" workbookViewId="0">
      <selection activeCell="L47" sqref="L47"/>
    </sheetView>
  </sheetViews>
  <sheetFormatPr defaultRowHeight="12.75" x14ac:dyDescent="0.2"/>
  <cols>
    <col min="1" max="1" width="31.28515625" bestFit="1" customWidth="1"/>
    <col min="2" max="2" width="13.7109375" bestFit="1" customWidth="1"/>
    <col min="3" max="4" width="5.7109375" bestFit="1" customWidth="1"/>
    <col min="5" max="5" width="4.140625" bestFit="1" customWidth="1"/>
    <col min="6" max="6" width="5.85546875" bestFit="1" customWidth="1"/>
    <col min="7" max="7" width="9.7109375" bestFit="1" customWidth="1"/>
    <col min="8" max="8" width="9.7109375" style="5" bestFit="1" customWidth="1"/>
    <col min="9" max="9" width="4.7109375" style="5" bestFit="1" customWidth="1"/>
    <col min="10" max="10" width="4.7109375" bestFit="1" customWidth="1"/>
    <col min="11" max="11" width="18.5703125" bestFit="1" customWidth="1"/>
    <col min="12" max="12" width="68.5703125" bestFit="1" customWidth="1"/>
    <col min="13" max="14" width="19.7109375" bestFit="1" customWidth="1"/>
    <col min="15" max="15" width="9.7109375" bestFit="1" customWidth="1"/>
  </cols>
  <sheetData>
    <row r="21" spans="1:7" x14ac:dyDescent="0.2">
      <c r="A21" s="1" t="s">
        <v>144</v>
      </c>
      <c r="B21" s="1" t="s">
        <v>138</v>
      </c>
    </row>
    <row r="22" spans="1:7" x14ac:dyDescent="0.2">
      <c r="A22" s="1" t="s">
        <v>141</v>
      </c>
      <c r="B22" t="s">
        <v>2</v>
      </c>
      <c r="C22" t="s">
        <v>12</v>
      </c>
      <c r="D22" t="s">
        <v>7</v>
      </c>
      <c r="E22" t="s">
        <v>9</v>
      </c>
      <c r="F22" t="s">
        <v>139</v>
      </c>
      <c r="G22" t="s">
        <v>140</v>
      </c>
    </row>
    <row r="23" spans="1:7" x14ac:dyDescent="0.2">
      <c r="A23" s="3" t="s">
        <v>4</v>
      </c>
      <c r="B23" s="2">
        <v>4</v>
      </c>
      <c r="C23" s="2">
        <v>7</v>
      </c>
      <c r="D23" s="2">
        <v>2</v>
      </c>
      <c r="E23" s="2">
        <v>1</v>
      </c>
      <c r="F23" s="2"/>
      <c r="G23" s="2">
        <v>14</v>
      </c>
    </row>
    <row r="24" spans="1:7" x14ac:dyDescent="0.2">
      <c r="A24" s="3" t="s">
        <v>51</v>
      </c>
      <c r="B24" s="2">
        <v>1</v>
      </c>
      <c r="C24" s="2">
        <v>4</v>
      </c>
      <c r="D24" s="2">
        <v>4</v>
      </c>
      <c r="E24" s="2"/>
      <c r="F24" s="2"/>
      <c r="G24" s="2">
        <v>9</v>
      </c>
    </row>
    <row r="25" spans="1:7" x14ac:dyDescent="0.2">
      <c r="A25" s="3" t="s">
        <v>3</v>
      </c>
      <c r="B25" s="2">
        <v>18</v>
      </c>
      <c r="C25" s="2">
        <v>20</v>
      </c>
      <c r="D25" s="2">
        <v>38</v>
      </c>
      <c r="E25" s="2">
        <v>11</v>
      </c>
      <c r="F25" s="2"/>
      <c r="G25" s="2">
        <v>87</v>
      </c>
    </row>
    <row r="26" spans="1:7" x14ac:dyDescent="0.2">
      <c r="A26" s="3" t="s">
        <v>139</v>
      </c>
      <c r="B26" s="2"/>
      <c r="C26" s="2"/>
      <c r="D26" s="2"/>
      <c r="E26" s="2"/>
      <c r="F26" s="2"/>
      <c r="G26" s="2"/>
    </row>
    <row r="27" spans="1:7" x14ac:dyDescent="0.2">
      <c r="A27" s="3" t="s">
        <v>140</v>
      </c>
      <c r="B27" s="2">
        <v>23</v>
      </c>
      <c r="C27" s="2">
        <v>31</v>
      </c>
      <c r="D27" s="2">
        <v>44</v>
      </c>
      <c r="E27" s="2">
        <v>12</v>
      </c>
      <c r="F27" s="2"/>
      <c r="G27" s="2">
        <v>110</v>
      </c>
    </row>
    <row r="30" spans="1:7" x14ac:dyDescent="0.2">
      <c r="A30" s="1" t="s">
        <v>146</v>
      </c>
      <c r="B30" s="1" t="s">
        <v>138</v>
      </c>
    </row>
    <row r="31" spans="1:7" x14ac:dyDescent="0.2">
      <c r="A31" s="1" t="s">
        <v>141</v>
      </c>
      <c r="B31" t="s">
        <v>2</v>
      </c>
      <c r="C31" t="s">
        <v>12</v>
      </c>
      <c r="D31" t="s">
        <v>7</v>
      </c>
      <c r="E31" t="s">
        <v>9</v>
      </c>
      <c r="F31" t="s">
        <v>139</v>
      </c>
      <c r="G31" t="s">
        <v>140</v>
      </c>
    </row>
    <row r="32" spans="1:7" x14ac:dyDescent="0.2">
      <c r="A32" s="3" t="s">
        <v>4</v>
      </c>
      <c r="B32" s="2">
        <v>19</v>
      </c>
      <c r="C32" s="2">
        <v>25</v>
      </c>
      <c r="D32" s="2">
        <v>38</v>
      </c>
      <c r="E32" s="2">
        <v>8</v>
      </c>
      <c r="F32" s="2"/>
      <c r="G32" s="2">
        <v>90</v>
      </c>
    </row>
    <row r="33" spans="1:7" x14ac:dyDescent="0.2">
      <c r="A33" s="3" t="s">
        <v>3</v>
      </c>
      <c r="B33" s="2">
        <v>4</v>
      </c>
      <c r="C33" s="2">
        <v>6</v>
      </c>
      <c r="D33" s="2">
        <v>5</v>
      </c>
      <c r="E33" s="2">
        <v>4</v>
      </c>
      <c r="F33" s="2"/>
      <c r="G33" s="2">
        <v>19</v>
      </c>
    </row>
    <row r="34" spans="1:7" x14ac:dyDescent="0.2">
      <c r="A34" s="3" t="s">
        <v>139</v>
      </c>
      <c r="B34" s="2"/>
      <c r="C34" s="2"/>
      <c r="D34" s="2"/>
      <c r="E34" s="2"/>
      <c r="F34" s="2"/>
      <c r="G34" s="2"/>
    </row>
    <row r="35" spans="1:7" x14ac:dyDescent="0.2">
      <c r="A35" s="3" t="s">
        <v>140</v>
      </c>
      <c r="B35" s="2">
        <v>23</v>
      </c>
      <c r="C35" s="2">
        <v>31</v>
      </c>
      <c r="D35" s="2">
        <v>43</v>
      </c>
      <c r="E35" s="2">
        <v>12</v>
      </c>
      <c r="F35" s="2"/>
      <c r="G35" s="2">
        <v>109</v>
      </c>
    </row>
    <row r="38" spans="1:7" x14ac:dyDescent="0.2">
      <c r="A38" s="1" t="s">
        <v>145</v>
      </c>
      <c r="B38" s="1" t="s">
        <v>138</v>
      </c>
    </row>
    <row r="39" spans="1:7" x14ac:dyDescent="0.2">
      <c r="A39" s="1" t="s">
        <v>141</v>
      </c>
      <c r="B39" t="s">
        <v>2</v>
      </c>
      <c r="C39" t="s">
        <v>12</v>
      </c>
      <c r="D39" t="s">
        <v>7</v>
      </c>
      <c r="E39" t="s">
        <v>9</v>
      </c>
      <c r="F39" t="s">
        <v>139</v>
      </c>
      <c r="G39" t="s">
        <v>140</v>
      </c>
    </row>
    <row r="40" spans="1:7" x14ac:dyDescent="0.2">
      <c r="A40" s="3" t="s">
        <v>4</v>
      </c>
      <c r="B40" s="2">
        <v>5</v>
      </c>
      <c r="C40" s="2">
        <v>8</v>
      </c>
      <c r="D40" s="2">
        <v>12</v>
      </c>
      <c r="E40" s="2">
        <v>2</v>
      </c>
      <c r="F40" s="2"/>
      <c r="G40" s="2">
        <v>27</v>
      </c>
    </row>
    <row r="41" spans="1:7" x14ac:dyDescent="0.2">
      <c r="A41" s="3" t="s">
        <v>3</v>
      </c>
      <c r="B41" s="2">
        <v>18</v>
      </c>
      <c r="C41" s="2">
        <v>23</v>
      </c>
      <c r="D41" s="2">
        <v>32</v>
      </c>
      <c r="E41" s="2">
        <v>10</v>
      </c>
      <c r="F41" s="2"/>
      <c r="G41" s="2">
        <v>83</v>
      </c>
    </row>
    <row r="42" spans="1:7" x14ac:dyDescent="0.2">
      <c r="A42" s="3" t="s">
        <v>139</v>
      </c>
      <c r="B42" s="2"/>
      <c r="C42" s="2"/>
      <c r="D42" s="2"/>
      <c r="E42" s="2"/>
      <c r="F42" s="2"/>
      <c r="G42" s="2"/>
    </row>
    <row r="43" spans="1:7" x14ac:dyDescent="0.2">
      <c r="A43" s="3" t="s">
        <v>140</v>
      </c>
      <c r="B43" s="2">
        <v>23</v>
      </c>
      <c r="C43" s="2">
        <v>31</v>
      </c>
      <c r="D43" s="2">
        <v>44</v>
      </c>
      <c r="E43" s="2">
        <v>12</v>
      </c>
      <c r="F43" s="2"/>
      <c r="G43" s="2">
        <v>110</v>
      </c>
    </row>
    <row r="46" spans="1:7" x14ac:dyDescent="0.2">
      <c r="A46" s="1" t="s">
        <v>147</v>
      </c>
      <c r="B46" s="1" t="s">
        <v>138</v>
      </c>
    </row>
    <row r="47" spans="1:7" x14ac:dyDescent="0.2">
      <c r="A47" s="1" t="s">
        <v>141</v>
      </c>
      <c r="B47" t="s">
        <v>2</v>
      </c>
      <c r="C47" t="s">
        <v>12</v>
      </c>
      <c r="D47" t="s">
        <v>7</v>
      </c>
      <c r="E47" t="s">
        <v>9</v>
      </c>
      <c r="F47" t="s">
        <v>139</v>
      </c>
      <c r="G47" t="s">
        <v>140</v>
      </c>
    </row>
    <row r="48" spans="1:7" x14ac:dyDescent="0.2">
      <c r="A48" s="3" t="s">
        <v>4</v>
      </c>
      <c r="B48" s="2">
        <v>15</v>
      </c>
      <c r="C48" s="2">
        <v>22</v>
      </c>
      <c r="D48" s="2">
        <v>28</v>
      </c>
      <c r="E48" s="2">
        <v>5</v>
      </c>
      <c r="F48" s="2"/>
      <c r="G48" s="2">
        <v>70</v>
      </c>
    </row>
    <row r="49" spans="1:10" x14ac:dyDescent="0.2">
      <c r="A49" s="4" t="s">
        <v>149</v>
      </c>
      <c r="B49" s="2">
        <v>13</v>
      </c>
      <c r="C49" s="2">
        <v>19</v>
      </c>
      <c r="D49" s="2">
        <v>25</v>
      </c>
      <c r="E49" s="2">
        <v>5</v>
      </c>
      <c r="F49" s="2"/>
      <c r="G49" s="2">
        <v>62</v>
      </c>
      <c r="J49" s="5"/>
    </row>
    <row r="50" spans="1:10" x14ac:dyDescent="0.2">
      <c r="A50" s="4" t="s">
        <v>148</v>
      </c>
      <c r="B50" s="2">
        <v>1</v>
      </c>
      <c r="C50" s="2">
        <v>3</v>
      </c>
      <c r="D50" s="2">
        <v>3</v>
      </c>
      <c r="E50" s="2"/>
      <c r="F50" s="2"/>
      <c r="G50" s="2">
        <v>7</v>
      </c>
      <c r="J50" s="5"/>
    </row>
    <row r="51" spans="1:10" x14ac:dyDescent="0.2">
      <c r="A51" s="4" t="s">
        <v>139</v>
      </c>
      <c r="B51" s="2">
        <v>1</v>
      </c>
      <c r="C51" s="2"/>
      <c r="D51" s="2"/>
      <c r="E51" s="2"/>
      <c r="F51" s="2"/>
      <c r="G51" s="2">
        <v>1</v>
      </c>
      <c r="J51" s="5"/>
    </row>
    <row r="52" spans="1:10" x14ac:dyDescent="0.2">
      <c r="A52" s="3" t="s">
        <v>3</v>
      </c>
      <c r="B52" s="2">
        <v>6</v>
      </c>
      <c r="C52" s="2">
        <v>7</v>
      </c>
      <c r="D52" s="2">
        <v>14</v>
      </c>
      <c r="E52" s="2">
        <v>5</v>
      </c>
      <c r="F52" s="2"/>
      <c r="G52" s="2">
        <v>32</v>
      </c>
    </row>
    <row r="53" spans="1:10" x14ac:dyDescent="0.2">
      <c r="A53" s="3" t="s">
        <v>139</v>
      </c>
      <c r="B53" s="2"/>
      <c r="C53" s="2"/>
      <c r="D53" s="2"/>
      <c r="E53" s="2"/>
      <c r="F53" s="2"/>
      <c r="G53" s="2"/>
    </row>
    <row r="54" spans="1:10" x14ac:dyDescent="0.2">
      <c r="A54" s="3" t="s">
        <v>140</v>
      </c>
      <c r="B54" s="2">
        <v>21</v>
      </c>
      <c r="C54" s="2">
        <v>29</v>
      </c>
      <c r="D54" s="2">
        <v>42</v>
      </c>
      <c r="E54" s="2">
        <v>10</v>
      </c>
      <c r="F54" s="2"/>
      <c r="G54" s="2">
        <v>102</v>
      </c>
    </row>
    <row r="57" spans="1:10" x14ac:dyDescent="0.2">
      <c r="A57" s="1" t="s">
        <v>150</v>
      </c>
      <c r="B57" s="1" t="s">
        <v>138</v>
      </c>
    </row>
    <row r="58" spans="1:10" x14ac:dyDescent="0.2">
      <c r="A58" s="1" t="s">
        <v>141</v>
      </c>
      <c r="B58" t="s">
        <v>2</v>
      </c>
      <c r="C58" t="s">
        <v>12</v>
      </c>
      <c r="D58" t="s">
        <v>7</v>
      </c>
      <c r="E58" t="s">
        <v>9</v>
      </c>
      <c r="F58" t="s">
        <v>139</v>
      </c>
      <c r="G58" t="s">
        <v>140</v>
      </c>
    </row>
    <row r="59" spans="1:10" x14ac:dyDescent="0.2">
      <c r="A59" s="3" t="s">
        <v>4</v>
      </c>
      <c r="B59" s="2">
        <v>19</v>
      </c>
      <c r="C59" s="2">
        <v>29</v>
      </c>
      <c r="D59" s="2">
        <v>41</v>
      </c>
      <c r="E59" s="2">
        <v>10</v>
      </c>
      <c r="F59" s="2"/>
      <c r="G59" s="2">
        <v>99</v>
      </c>
    </row>
    <row r="60" spans="1:10" x14ac:dyDescent="0.2">
      <c r="A60" s="3" t="s">
        <v>3</v>
      </c>
      <c r="B60" s="2">
        <v>4</v>
      </c>
      <c r="C60" s="2">
        <v>2</v>
      </c>
      <c r="D60" s="2">
        <v>3</v>
      </c>
      <c r="E60" s="2">
        <v>2</v>
      </c>
      <c r="F60" s="2"/>
      <c r="G60" s="2">
        <v>11</v>
      </c>
    </row>
    <row r="61" spans="1:10" x14ac:dyDescent="0.2">
      <c r="A61" s="3" t="s">
        <v>139</v>
      </c>
      <c r="B61" s="2"/>
      <c r="C61" s="2"/>
      <c r="D61" s="2"/>
      <c r="E61" s="2"/>
      <c r="F61" s="2"/>
      <c r="G61" s="2"/>
    </row>
    <row r="62" spans="1:10" x14ac:dyDescent="0.2">
      <c r="A62" s="3" t="s">
        <v>140</v>
      </c>
      <c r="B62" s="2">
        <v>23</v>
      </c>
      <c r="C62" s="2">
        <v>31</v>
      </c>
      <c r="D62" s="2">
        <v>44</v>
      </c>
      <c r="E62" s="2">
        <v>12</v>
      </c>
      <c r="F62" s="2"/>
      <c r="G62" s="2">
        <v>110</v>
      </c>
    </row>
    <row r="65" spans="1:7" x14ac:dyDescent="0.2">
      <c r="A65" s="1" t="s">
        <v>151</v>
      </c>
      <c r="B65" s="1" t="s">
        <v>138</v>
      </c>
    </row>
    <row r="66" spans="1:7" x14ac:dyDescent="0.2">
      <c r="A66" s="1" t="s">
        <v>141</v>
      </c>
      <c r="B66" t="s">
        <v>2</v>
      </c>
      <c r="C66" t="s">
        <v>12</v>
      </c>
      <c r="D66" t="s">
        <v>7</v>
      </c>
      <c r="E66" t="s">
        <v>9</v>
      </c>
      <c r="F66" t="s">
        <v>139</v>
      </c>
      <c r="G66" t="s">
        <v>140</v>
      </c>
    </row>
    <row r="67" spans="1:7" x14ac:dyDescent="0.2">
      <c r="A67" s="3" t="s">
        <v>4</v>
      </c>
      <c r="B67" s="2">
        <v>16</v>
      </c>
      <c r="C67" s="2">
        <v>25</v>
      </c>
      <c r="D67" s="2">
        <v>28</v>
      </c>
      <c r="E67" s="2">
        <v>9</v>
      </c>
      <c r="F67" s="2"/>
      <c r="G67" s="2">
        <v>78</v>
      </c>
    </row>
    <row r="68" spans="1:7" x14ac:dyDescent="0.2">
      <c r="A68" s="3" t="s">
        <v>3</v>
      </c>
      <c r="B68" s="2">
        <v>6</v>
      </c>
      <c r="C68" s="2">
        <v>6</v>
      </c>
      <c r="D68" s="2">
        <v>15</v>
      </c>
      <c r="E68" s="2">
        <v>3</v>
      </c>
      <c r="F68" s="2"/>
      <c r="G68" s="2">
        <v>30</v>
      </c>
    </row>
    <row r="69" spans="1:7" x14ac:dyDescent="0.2">
      <c r="A69" s="3" t="s">
        <v>139</v>
      </c>
      <c r="B69" s="2"/>
      <c r="C69" s="2"/>
      <c r="D69" s="2"/>
      <c r="E69" s="2"/>
      <c r="F69" s="2"/>
      <c r="G69" s="2"/>
    </row>
    <row r="70" spans="1:7" x14ac:dyDescent="0.2">
      <c r="A70" s="3" t="s">
        <v>140</v>
      </c>
      <c r="B70" s="2">
        <v>22</v>
      </c>
      <c r="C70" s="2">
        <v>31</v>
      </c>
      <c r="D70" s="2">
        <v>43</v>
      </c>
      <c r="E70" s="2">
        <v>12</v>
      </c>
      <c r="F70" s="2"/>
      <c r="G70" s="2">
        <v>108</v>
      </c>
    </row>
    <row r="73" spans="1:7" x14ac:dyDescent="0.2">
      <c r="A73" s="1" t="s">
        <v>152</v>
      </c>
      <c r="B73" s="1" t="s">
        <v>138</v>
      </c>
    </row>
    <row r="74" spans="1:7" x14ac:dyDescent="0.2">
      <c r="A74" s="1" t="s">
        <v>141</v>
      </c>
      <c r="B74" t="s">
        <v>2</v>
      </c>
      <c r="C74" t="s">
        <v>12</v>
      </c>
      <c r="D74" t="s">
        <v>7</v>
      </c>
      <c r="E74" t="s">
        <v>9</v>
      </c>
      <c r="F74" t="s">
        <v>139</v>
      </c>
      <c r="G74" t="s">
        <v>140</v>
      </c>
    </row>
    <row r="75" spans="1:7" x14ac:dyDescent="0.2">
      <c r="A75" s="3" t="s">
        <v>4</v>
      </c>
      <c r="B75" s="2">
        <v>9</v>
      </c>
      <c r="C75" s="2">
        <v>13</v>
      </c>
      <c r="D75" s="2">
        <v>32</v>
      </c>
      <c r="E75" s="2">
        <v>10</v>
      </c>
      <c r="F75" s="2"/>
      <c r="G75" s="2">
        <v>64</v>
      </c>
    </row>
    <row r="76" spans="1:7" x14ac:dyDescent="0.2">
      <c r="A76" s="3" t="s">
        <v>3</v>
      </c>
      <c r="B76" s="2">
        <v>14</v>
      </c>
      <c r="C76" s="2">
        <v>18</v>
      </c>
      <c r="D76" s="2">
        <v>12</v>
      </c>
      <c r="E76" s="2">
        <v>2</v>
      </c>
      <c r="F76" s="2"/>
      <c r="G76" s="2">
        <v>46</v>
      </c>
    </row>
    <row r="77" spans="1:7" x14ac:dyDescent="0.2">
      <c r="A77" s="3" t="s">
        <v>139</v>
      </c>
      <c r="B77" s="2"/>
      <c r="C77" s="2"/>
      <c r="D77" s="2"/>
      <c r="E77" s="2"/>
      <c r="F77" s="2"/>
      <c r="G77" s="2"/>
    </row>
    <row r="78" spans="1:7" x14ac:dyDescent="0.2">
      <c r="A78" s="3" t="s">
        <v>140</v>
      </c>
      <c r="B78" s="2">
        <v>23</v>
      </c>
      <c r="C78" s="2">
        <v>31</v>
      </c>
      <c r="D78" s="2">
        <v>44</v>
      </c>
      <c r="E78" s="2">
        <v>12</v>
      </c>
      <c r="F78" s="2"/>
      <c r="G78" s="2">
        <v>110</v>
      </c>
    </row>
    <row r="81" spans="1:7" x14ac:dyDescent="0.2">
      <c r="A81" s="1" t="s">
        <v>153</v>
      </c>
      <c r="B81" s="1" t="s">
        <v>138</v>
      </c>
    </row>
    <row r="82" spans="1:7" x14ac:dyDescent="0.2">
      <c r="A82" s="1" t="s">
        <v>141</v>
      </c>
      <c r="B82" t="s">
        <v>2</v>
      </c>
      <c r="C82" t="s">
        <v>12</v>
      </c>
      <c r="D82" t="s">
        <v>7</v>
      </c>
      <c r="E82" t="s">
        <v>9</v>
      </c>
      <c r="F82" t="s">
        <v>139</v>
      </c>
      <c r="G82" t="s">
        <v>140</v>
      </c>
    </row>
    <row r="83" spans="1:7" x14ac:dyDescent="0.2">
      <c r="A83" s="3" t="s">
        <v>4</v>
      </c>
      <c r="B83" s="2">
        <v>14</v>
      </c>
      <c r="C83" s="2">
        <v>21</v>
      </c>
      <c r="D83" s="2">
        <v>33</v>
      </c>
      <c r="E83" s="2">
        <v>8</v>
      </c>
      <c r="F83" s="2"/>
      <c r="G83" s="2">
        <v>76</v>
      </c>
    </row>
    <row r="84" spans="1:7" x14ac:dyDescent="0.2">
      <c r="A84" s="3" t="s">
        <v>3</v>
      </c>
      <c r="B84" s="2">
        <v>6</v>
      </c>
      <c r="C84" s="2">
        <v>9</v>
      </c>
      <c r="D84" s="2">
        <v>9</v>
      </c>
      <c r="E84" s="2">
        <v>4</v>
      </c>
      <c r="F84" s="2"/>
      <c r="G84" s="2">
        <v>28</v>
      </c>
    </row>
    <row r="85" spans="1:7" x14ac:dyDescent="0.2">
      <c r="A85" s="3" t="s">
        <v>139</v>
      </c>
      <c r="B85" s="2"/>
      <c r="C85" s="2"/>
      <c r="D85" s="2"/>
      <c r="E85" s="2"/>
      <c r="F85" s="2"/>
      <c r="G85" s="2"/>
    </row>
    <row r="86" spans="1:7" x14ac:dyDescent="0.2">
      <c r="A86" s="3" t="s">
        <v>140</v>
      </c>
      <c r="B86" s="2">
        <v>20</v>
      </c>
      <c r="C86" s="2">
        <v>30</v>
      </c>
      <c r="D86" s="2">
        <v>42</v>
      </c>
      <c r="E86" s="2">
        <v>12</v>
      </c>
      <c r="F86" s="2"/>
      <c r="G86" s="2">
        <v>104</v>
      </c>
    </row>
    <row r="89" spans="1:7" x14ac:dyDescent="0.2">
      <c r="A89" s="1" t="s">
        <v>155</v>
      </c>
      <c r="B89" s="1" t="s">
        <v>138</v>
      </c>
    </row>
    <row r="90" spans="1:7" x14ac:dyDescent="0.2">
      <c r="A90" s="1" t="s">
        <v>141</v>
      </c>
      <c r="B90" t="s">
        <v>2</v>
      </c>
      <c r="C90" t="s">
        <v>12</v>
      </c>
      <c r="D90" t="s">
        <v>7</v>
      </c>
      <c r="E90" t="s">
        <v>9</v>
      </c>
      <c r="F90" t="s">
        <v>139</v>
      </c>
      <c r="G90" t="s">
        <v>140</v>
      </c>
    </row>
    <row r="91" spans="1:7" x14ac:dyDescent="0.2">
      <c r="A91" s="3" t="s">
        <v>4</v>
      </c>
      <c r="B91" s="2">
        <v>14</v>
      </c>
      <c r="C91" s="2">
        <v>14</v>
      </c>
      <c r="D91" s="2">
        <v>29</v>
      </c>
      <c r="E91" s="2">
        <v>10</v>
      </c>
      <c r="F91" s="2"/>
      <c r="G91" s="2">
        <v>67</v>
      </c>
    </row>
    <row r="92" spans="1:7" x14ac:dyDescent="0.2">
      <c r="A92" s="3" t="s">
        <v>3</v>
      </c>
      <c r="B92" s="2">
        <v>9</v>
      </c>
      <c r="C92" s="2">
        <v>16</v>
      </c>
      <c r="D92" s="2">
        <v>15</v>
      </c>
      <c r="E92" s="2">
        <v>2</v>
      </c>
      <c r="F92" s="2"/>
      <c r="G92" s="2">
        <v>42</v>
      </c>
    </row>
    <row r="93" spans="1:7" x14ac:dyDescent="0.2">
      <c r="A93" s="3" t="s">
        <v>139</v>
      </c>
      <c r="B93" s="2"/>
      <c r="C93" s="2"/>
      <c r="D93" s="2"/>
      <c r="E93" s="2"/>
      <c r="F93" s="2"/>
      <c r="G93" s="2"/>
    </row>
    <row r="94" spans="1:7" x14ac:dyDescent="0.2">
      <c r="A94" s="3" t="s">
        <v>140</v>
      </c>
      <c r="B94" s="2">
        <v>23</v>
      </c>
      <c r="C94" s="2">
        <v>30</v>
      </c>
      <c r="D94" s="2">
        <v>44</v>
      </c>
      <c r="E94" s="2">
        <v>12</v>
      </c>
      <c r="F94" s="2"/>
      <c r="G94" s="2">
        <v>109</v>
      </c>
    </row>
  </sheetData>
  <pageMargins left="0.7" right="0.7" top="0.75" bottom="0.75" header="0.3" footer="0.3"/>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05977-6A35-4D3C-BF65-DE8768BA9B53}">
  <dimension ref="A2:J94"/>
  <sheetViews>
    <sheetView zoomScale="80" zoomScaleNormal="80" workbookViewId="0">
      <selection activeCell="K87" sqref="K87"/>
    </sheetView>
  </sheetViews>
  <sheetFormatPr defaultRowHeight="12.75" x14ac:dyDescent="0.2"/>
  <cols>
    <col min="1" max="1" width="32.42578125" bestFit="1" customWidth="1"/>
    <col min="2" max="2" width="44.42578125" bestFit="1" customWidth="1"/>
    <col min="3" max="3" width="33.7109375" bestFit="1" customWidth="1"/>
    <col min="4" max="4" width="18.85546875" bestFit="1" customWidth="1"/>
    <col min="5" max="5" width="22.140625" bestFit="1" customWidth="1"/>
    <col min="6" max="6" width="17.7109375" bestFit="1" customWidth="1"/>
    <col min="7" max="7" width="6" bestFit="1" customWidth="1"/>
    <col min="8" max="8" width="9.85546875" bestFit="1" customWidth="1"/>
    <col min="9" max="9" width="22.140625" style="5" bestFit="1" customWidth="1"/>
    <col min="10" max="10" width="17.7109375" bestFit="1" customWidth="1"/>
    <col min="11" max="11" width="9.85546875" bestFit="1" customWidth="1"/>
    <col min="12" max="12" width="6" bestFit="1" customWidth="1"/>
    <col min="13" max="13" width="28.28515625" bestFit="1" customWidth="1"/>
    <col min="14" max="14" width="34.28515625" bestFit="1" customWidth="1"/>
    <col min="15" max="15" width="22.7109375" bestFit="1" customWidth="1"/>
    <col min="16" max="16" width="6" bestFit="1" customWidth="1"/>
    <col min="17" max="17" width="23.85546875" bestFit="1" customWidth="1"/>
    <col min="18" max="18" width="7.7109375" bestFit="1" customWidth="1"/>
    <col min="19" max="19" width="12.140625" bestFit="1" customWidth="1"/>
    <col min="20" max="20" width="79.85546875" bestFit="1" customWidth="1"/>
    <col min="21" max="21" width="84.5703125" bestFit="1" customWidth="1"/>
    <col min="22" max="22" width="9.85546875" bestFit="1" customWidth="1"/>
    <col min="23" max="23" width="25.28515625" bestFit="1" customWidth="1"/>
    <col min="24" max="24" width="80.42578125" bestFit="1" customWidth="1"/>
    <col min="25" max="25" width="85.28515625" bestFit="1" customWidth="1"/>
    <col min="26" max="26" width="7.7109375" bestFit="1" customWidth="1"/>
    <col min="27" max="27" width="12.140625" bestFit="1" customWidth="1"/>
    <col min="28" max="28" width="28.28515625" bestFit="1" customWidth="1"/>
    <col min="29" max="29" width="35.85546875" bestFit="1" customWidth="1"/>
    <col min="30" max="30" width="6" bestFit="1" customWidth="1"/>
    <col min="31" max="31" width="40.5703125" bestFit="1" customWidth="1"/>
    <col min="32" max="32" width="78.85546875" bestFit="1" customWidth="1"/>
    <col min="33" max="33" width="6" bestFit="1" customWidth="1"/>
    <col min="34" max="34" width="29" bestFit="1" customWidth="1"/>
    <col min="35" max="35" width="7.7109375" bestFit="1" customWidth="1"/>
    <col min="36" max="36" width="12.140625" bestFit="1" customWidth="1"/>
    <col min="37" max="37" width="23.85546875" bestFit="1" customWidth="1"/>
    <col min="38" max="38" width="7.7109375" bestFit="1" customWidth="1"/>
    <col min="39" max="40" width="12.140625" bestFit="1" customWidth="1"/>
    <col min="41" max="41" width="79.85546875" bestFit="1" customWidth="1"/>
    <col min="42" max="42" width="12.140625" bestFit="1" customWidth="1"/>
    <col min="43" max="43" width="84.5703125" bestFit="1" customWidth="1"/>
    <col min="44" max="44" width="9.85546875" bestFit="1" customWidth="1"/>
    <col min="45" max="45" width="9.7109375" bestFit="1" customWidth="1"/>
    <col min="46" max="46" width="20" bestFit="1" customWidth="1"/>
    <col min="47" max="47" width="85.42578125" bestFit="1" customWidth="1"/>
    <col min="48" max="48" width="26.140625" bestFit="1" customWidth="1"/>
    <col min="49" max="49" width="91.5703125" bestFit="1" customWidth="1"/>
  </cols>
  <sheetData>
    <row r="2" spans="9:9" x14ac:dyDescent="0.2">
      <c r="I2"/>
    </row>
    <row r="3" spans="9:9" x14ac:dyDescent="0.2">
      <c r="I3"/>
    </row>
    <row r="4" spans="9:9" x14ac:dyDescent="0.2">
      <c r="I4"/>
    </row>
    <row r="5" spans="9:9" x14ac:dyDescent="0.2">
      <c r="I5"/>
    </row>
    <row r="21" spans="1:9" x14ac:dyDescent="0.2">
      <c r="A21" s="1" t="s">
        <v>158</v>
      </c>
      <c r="B21" s="1" t="s">
        <v>138</v>
      </c>
      <c r="I21"/>
    </row>
    <row r="22" spans="1:9" x14ac:dyDescent="0.2">
      <c r="A22" s="1" t="s">
        <v>141</v>
      </c>
      <c r="B22" t="s">
        <v>157</v>
      </c>
      <c r="C22" t="s">
        <v>133</v>
      </c>
      <c r="D22" t="s">
        <v>31</v>
      </c>
      <c r="E22" t="s">
        <v>13</v>
      </c>
      <c r="F22" t="s">
        <v>102</v>
      </c>
      <c r="G22" t="s">
        <v>140</v>
      </c>
      <c r="I22"/>
    </row>
    <row r="23" spans="1:9" x14ac:dyDescent="0.2">
      <c r="A23" s="3" t="s">
        <v>4</v>
      </c>
      <c r="B23" s="2">
        <v>10</v>
      </c>
      <c r="C23" s="2">
        <v>4</v>
      </c>
      <c r="D23" s="2">
        <v>4</v>
      </c>
      <c r="E23" s="2">
        <v>12</v>
      </c>
      <c r="F23" s="2">
        <v>6</v>
      </c>
      <c r="G23" s="2">
        <v>36</v>
      </c>
      <c r="I23"/>
    </row>
    <row r="24" spans="1:9" x14ac:dyDescent="0.2">
      <c r="A24" s="3" t="s">
        <v>51</v>
      </c>
      <c r="B24" s="2">
        <v>5</v>
      </c>
      <c r="C24" s="2">
        <v>2</v>
      </c>
      <c r="D24" s="2">
        <v>2</v>
      </c>
      <c r="E24" s="2">
        <v>6</v>
      </c>
      <c r="F24" s="2">
        <v>1</v>
      </c>
      <c r="G24" s="2">
        <v>16</v>
      </c>
      <c r="I24"/>
    </row>
    <row r="25" spans="1:9" x14ac:dyDescent="0.2">
      <c r="A25" s="3" t="s">
        <v>3</v>
      </c>
      <c r="B25" s="2">
        <v>38</v>
      </c>
      <c r="C25" s="2">
        <v>31</v>
      </c>
      <c r="D25" s="2">
        <v>30</v>
      </c>
      <c r="E25" s="2">
        <v>75</v>
      </c>
      <c r="F25" s="2">
        <v>16</v>
      </c>
      <c r="G25" s="2">
        <v>190</v>
      </c>
      <c r="I25"/>
    </row>
    <row r="26" spans="1:9" x14ac:dyDescent="0.2">
      <c r="A26" s="3" t="s">
        <v>140</v>
      </c>
      <c r="B26" s="2">
        <v>53</v>
      </c>
      <c r="C26" s="2">
        <v>37</v>
      </c>
      <c r="D26" s="2">
        <v>36</v>
      </c>
      <c r="E26" s="2">
        <v>93</v>
      </c>
      <c r="F26" s="2">
        <v>23</v>
      </c>
      <c r="G26" s="2">
        <v>242</v>
      </c>
      <c r="I26"/>
    </row>
    <row r="27" spans="1:9" x14ac:dyDescent="0.2">
      <c r="I27"/>
    </row>
    <row r="28" spans="1:9" x14ac:dyDescent="0.2">
      <c r="I28"/>
    </row>
    <row r="29" spans="1:9" x14ac:dyDescent="0.2">
      <c r="I29"/>
    </row>
    <row r="30" spans="1:9" x14ac:dyDescent="0.2">
      <c r="A30" s="1" t="s">
        <v>146</v>
      </c>
      <c r="B30" s="1" t="s">
        <v>138</v>
      </c>
    </row>
    <row r="31" spans="1:9" x14ac:dyDescent="0.2">
      <c r="A31" s="1" t="s">
        <v>141</v>
      </c>
      <c r="B31" t="s">
        <v>157</v>
      </c>
      <c r="C31" t="s">
        <v>133</v>
      </c>
      <c r="D31" t="s">
        <v>31</v>
      </c>
      <c r="E31" t="s">
        <v>13</v>
      </c>
      <c r="F31" t="s">
        <v>102</v>
      </c>
      <c r="G31" t="s">
        <v>139</v>
      </c>
      <c r="H31" t="s">
        <v>140</v>
      </c>
    </row>
    <row r="32" spans="1:9" x14ac:dyDescent="0.2">
      <c r="A32" s="3" t="s">
        <v>4</v>
      </c>
      <c r="B32" s="2">
        <v>42</v>
      </c>
      <c r="C32" s="2">
        <v>27</v>
      </c>
      <c r="D32" s="2">
        <v>32</v>
      </c>
      <c r="E32" s="2">
        <v>76</v>
      </c>
      <c r="F32" s="2">
        <v>21</v>
      </c>
      <c r="G32" s="2"/>
      <c r="H32" s="2">
        <v>198</v>
      </c>
    </row>
    <row r="33" spans="1:8" x14ac:dyDescent="0.2">
      <c r="A33" s="3" t="s">
        <v>3</v>
      </c>
      <c r="B33" s="2">
        <v>10</v>
      </c>
      <c r="C33" s="2">
        <v>10</v>
      </c>
      <c r="D33" s="2">
        <v>4</v>
      </c>
      <c r="E33" s="2">
        <v>16</v>
      </c>
      <c r="F33" s="2">
        <v>2</v>
      </c>
      <c r="G33" s="2"/>
      <c r="H33" s="2">
        <v>42</v>
      </c>
    </row>
    <row r="34" spans="1:8" x14ac:dyDescent="0.2">
      <c r="A34" s="3" t="s">
        <v>139</v>
      </c>
      <c r="B34" s="2"/>
      <c r="C34" s="2"/>
      <c r="D34" s="2"/>
      <c r="E34" s="2"/>
      <c r="F34" s="2"/>
      <c r="G34" s="2"/>
      <c r="H34" s="2"/>
    </row>
    <row r="35" spans="1:8" x14ac:dyDescent="0.2">
      <c r="A35" s="3" t="s">
        <v>140</v>
      </c>
      <c r="B35" s="2">
        <v>52</v>
      </c>
      <c r="C35" s="2">
        <v>37</v>
      </c>
      <c r="D35" s="2">
        <v>36</v>
      </c>
      <c r="E35" s="2">
        <v>92</v>
      </c>
      <c r="F35" s="2">
        <v>23</v>
      </c>
      <c r="G35" s="2"/>
      <c r="H35" s="2">
        <v>240</v>
      </c>
    </row>
    <row r="38" spans="1:8" x14ac:dyDescent="0.2">
      <c r="A38" s="1" t="s">
        <v>145</v>
      </c>
      <c r="B38" s="1" t="s">
        <v>138</v>
      </c>
    </row>
    <row r="39" spans="1:8" x14ac:dyDescent="0.2">
      <c r="A39" s="1" t="s">
        <v>141</v>
      </c>
      <c r="B39" t="s">
        <v>157</v>
      </c>
      <c r="C39" t="s">
        <v>133</v>
      </c>
      <c r="D39" t="s">
        <v>31</v>
      </c>
      <c r="E39" t="s">
        <v>13</v>
      </c>
      <c r="F39" t="s">
        <v>102</v>
      </c>
      <c r="G39" t="s">
        <v>139</v>
      </c>
      <c r="H39" t="s">
        <v>140</v>
      </c>
    </row>
    <row r="40" spans="1:8" x14ac:dyDescent="0.2">
      <c r="A40" s="3" t="s">
        <v>4</v>
      </c>
      <c r="B40" s="2">
        <v>14</v>
      </c>
      <c r="C40" s="2">
        <v>5</v>
      </c>
      <c r="D40" s="2">
        <v>8</v>
      </c>
      <c r="E40" s="2">
        <v>23</v>
      </c>
      <c r="F40" s="2">
        <v>6</v>
      </c>
      <c r="G40" s="2"/>
      <c r="H40" s="2">
        <v>56</v>
      </c>
    </row>
    <row r="41" spans="1:8" x14ac:dyDescent="0.2">
      <c r="A41" s="3" t="s">
        <v>3</v>
      </c>
      <c r="B41" s="2">
        <v>39</v>
      </c>
      <c r="C41" s="2">
        <v>32</v>
      </c>
      <c r="D41" s="2">
        <v>28</v>
      </c>
      <c r="E41" s="2">
        <v>70</v>
      </c>
      <c r="F41" s="2">
        <v>17</v>
      </c>
      <c r="G41" s="2"/>
      <c r="H41" s="2">
        <v>186</v>
      </c>
    </row>
    <row r="42" spans="1:8" x14ac:dyDescent="0.2">
      <c r="A42" s="3" t="s">
        <v>139</v>
      </c>
      <c r="B42" s="2"/>
      <c r="C42" s="2"/>
      <c r="D42" s="2"/>
      <c r="E42" s="2"/>
      <c r="F42" s="2"/>
      <c r="G42" s="2"/>
      <c r="H42" s="2"/>
    </row>
    <row r="43" spans="1:8" x14ac:dyDescent="0.2">
      <c r="A43" s="3" t="s">
        <v>140</v>
      </c>
      <c r="B43" s="2">
        <v>53</v>
      </c>
      <c r="C43" s="2">
        <v>37</v>
      </c>
      <c r="D43" s="2">
        <v>36</v>
      </c>
      <c r="E43" s="2">
        <v>93</v>
      </c>
      <c r="F43" s="2">
        <v>23</v>
      </c>
      <c r="G43" s="2"/>
      <c r="H43" s="2">
        <v>242</v>
      </c>
    </row>
    <row r="46" spans="1:8" x14ac:dyDescent="0.2">
      <c r="A46" s="1" t="s">
        <v>147</v>
      </c>
      <c r="B46" s="1" t="s">
        <v>138</v>
      </c>
    </row>
    <row r="47" spans="1:8" x14ac:dyDescent="0.2">
      <c r="A47" s="1" t="s">
        <v>141</v>
      </c>
      <c r="B47" t="s">
        <v>157</v>
      </c>
      <c r="C47" t="s">
        <v>133</v>
      </c>
      <c r="D47" t="s">
        <v>31</v>
      </c>
      <c r="E47" t="s">
        <v>13</v>
      </c>
      <c r="F47" t="s">
        <v>102</v>
      </c>
      <c r="G47" t="s">
        <v>139</v>
      </c>
      <c r="H47" t="s">
        <v>140</v>
      </c>
    </row>
    <row r="48" spans="1:8" x14ac:dyDescent="0.2">
      <c r="A48" s="3" t="s">
        <v>4</v>
      </c>
      <c r="B48" s="2">
        <v>39</v>
      </c>
      <c r="C48" s="2">
        <v>22</v>
      </c>
      <c r="D48" s="2">
        <v>25</v>
      </c>
      <c r="E48" s="2">
        <v>60</v>
      </c>
      <c r="F48" s="2">
        <v>14</v>
      </c>
      <c r="G48" s="2"/>
      <c r="H48" s="2">
        <v>160</v>
      </c>
    </row>
    <row r="49" spans="1:10" x14ac:dyDescent="0.2">
      <c r="A49" s="4" t="s">
        <v>149</v>
      </c>
      <c r="B49" s="2">
        <v>33</v>
      </c>
      <c r="C49" s="2">
        <v>19</v>
      </c>
      <c r="D49" s="2">
        <v>25</v>
      </c>
      <c r="E49" s="2">
        <v>54</v>
      </c>
      <c r="F49" s="2">
        <v>14</v>
      </c>
      <c r="G49" s="2"/>
      <c r="H49" s="2">
        <v>145</v>
      </c>
      <c r="J49" s="5"/>
    </row>
    <row r="50" spans="1:10" x14ac:dyDescent="0.2">
      <c r="A50" s="4" t="s">
        <v>148</v>
      </c>
      <c r="B50" s="2">
        <v>5</v>
      </c>
      <c r="C50" s="2">
        <v>3</v>
      </c>
      <c r="D50" s="2"/>
      <c r="E50" s="2">
        <v>5</v>
      </c>
      <c r="F50" s="2"/>
      <c r="G50" s="2"/>
      <c r="H50" s="2">
        <v>13</v>
      </c>
      <c r="J50" s="5"/>
    </row>
    <row r="51" spans="1:10" x14ac:dyDescent="0.2">
      <c r="A51" s="4" t="s">
        <v>139</v>
      </c>
      <c r="B51" s="2">
        <v>1</v>
      </c>
      <c r="C51" s="2"/>
      <c r="D51" s="2"/>
      <c r="E51" s="2">
        <v>1</v>
      </c>
      <c r="F51" s="2"/>
      <c r="G51" s="2"/>
      <c r="H51" s="2">
        <v>2</v>
      </c>
      <c r="J51" s="5"/>
    </row>
    <row r="52" spans="1:10" x14ac:dyDescent="0.2">
      <c r="A52" s="3" t="s">
        <v>3</v>
      </c>
      <c r="B52" s="2">
        <v>10</v>
      </c>
      <c r="C52" s="2">
        <v>12</v>
      </c>
      <c r="D52" s="2">
        <v>10</v>
      </c>
      <c r="E52" s="2">
        <v>25</v>
      </c>
      <c r="F52" s="2">
        <v>9</v>
      </c>
      <c r="G52" s="2"/>
      <c r="H52" s="2">
        <v>66</v>
      </c>
    </row>
    <row r="53" spans="1:10" x14ac:dyDescent="0.2">
      <c r="A53" s="3" t="s">
        <v>139</v>
      </c>
      <c r="B53" s="2"/>
      <c r="C53" s="2"/>
      <c r="D53" s="2"/>
      <c r="E53" s="2"/>
      <c r="F53" s="2"/>
      <c r="G53" s="2"/>
      <c r="H53" s="2"/>
    </row>
    <row r="54" spans="1:10" x14ac:dyDescent="0.2">
      <c r="A54" s="3" t="s">
        <v>140</v>
      </c>
      <c r="B54" s="2">
        <v>49</v>
      </c>
      <c r="C54" s="2">
        <v>34</v>
      </c>
      <c r="D54" s="2">
        <v>35</v>
      </c>
      <c r="E54" s="2">
        <v>85</v>
      </c>
      <c r="F54" s="2">
        <v>23</v>
      </c>
      <c r="G54" s="2"/>
      <c r="H54" s="2">
        <v>226</v>
      </c>
    </row>
    <row r="57" spans="1:10" x14ac:dyDescent="0.2">
      <c r="A57" s="1" t="s">
        <v>150</v>
      </c>
      <c r="B57" s="1" t="s">
        <v>138</v>
      </c>
    </row>
    <row r="58" spans="1:10" x14ac:dyDescent="0.2">
      <c r="A58" s="1" t="s">
        <v>141</v>
      </c>
      <c r="B58" t="s">
        <v>157</v>
      </c>
      <c r="C58" t="s">
        <v>133</v>
      </c>
      <c r="D58" t="s">
        <v>31</v>
      </c>
      <c r="E58" t="s">
        <v>13</v>
      </c>
      <c r="F58" t="s">
        <v>102</v>
      </c>
      <c r="G58" t="s">
        <v>139</v>
      </c>
      <c r="H58" t="s">
        <v>140</v>
      </c>
    </row>
    <row r="59" spans="1:10" x14ac:dyDescent="0.2">
      <c r="A59" s="3" t="s">
        <v>4</v>
      </c>
      <c r="B59" s="2">
        <v>47</v>
      </c>
      <c r="C59" s="2">
        <v>33</v>
      </c>
      <c r="D59" s="2">
        <v>34</v>
      </c>
      <c r="E59" s="2">
        <v>85</v>
      </c>
      <c r="F59" s="2">
        <v>18</v>
      </c>
      <c r="G59" s="2"/>
      <c r="H59" s="2">
        <v>217</v>
      </c>
    </row>
    <row r="60" spans="1:10" x14ac:dyDescent="0.2">
      <c r="A60" s="3" t="s">
        <v>3</v>
      </c>
      <c r="B60" s="2">
        <v>6</v>
      </c>
      <c r="C60" s="2">
        <v>4</v>
      </c>
      <c r="D60" s="2">
        <v>2</v>
      </c>
      <c r="E60" s="2">
        <v>8</v>
      </c>
      <c r="F60" s="2">
        <v>5</v>
      </c>
      <c r="G60" s="2"/>
      <c r="H60" s="2">
        <v>25</v>
      </c>
    </row>
    <row r="61" spans="1:10" x14ac:dyDescent="0.2">
      <c r="A61" s="3" t="s">
        <v>139</v>
      </c>
      <c r="B61" s="2"/>
      <c r="C61" s="2"/>
      <c r="D61" s="2"/>
      <c r="E61" s="2"/>
      <c r="F61" s="2"/>
      <c r="G61" s="2"/>
      <c r="H61" s="2"/>
    </row>
    <row r="62" spans="1:10" x14ac:dyDescent="0.2">
      <c r="A62" s="3" t="s">
        <v>140</v>
      </c>
      <c r="B62" s="2">
        <v>53</v>
      </c>
      <c r="C62" s="2">
        <v>37</v>
      </c>
      <c r="D62" s="2">
        <v>36</v>
      </c>
      <c r="E62" s="2">
        <v>93</v>
      </c>
      <c r="F62" s="2">
        <v>23</v>
      </c>
      <c r="G62" s="2"/>
      <c r="H62" s="2">
        <v>242</v>
      </c>
    </row>
    <row r="65" spans="1:8" x14ac:dyDescent="0.2">
      <c r="A65" s="1" t="s">
        <v>151</v>
      </c>
      <c r="B65" s="1" t="s">
        <v>138</v>
      </c>
    </row>
    <row r="66" spans="1:8" x14ac:dyDescent="0.2">
      <c r="A66" s="1" t="s">
        <v>141</v>
      </c>
      <c r="B66" t="s">
        <v>157</v>
      </c>
      <c r="C66" t="s">
        <v>133</v>
      </c>
      <c r="D66" t="s">
        <v>31</v>
      </c>
      <c r="E66" t="s">
        <v>13</v>
      </c>
      <c r="F66" t="s">
        <v>102</v>
      </c>
      <c r="G66" t="s">
        <v>139</v>
      </c>
      <c r="H66" t="s">
        <v>140</v>
      </c>
    </row>
    <row r="67" spans="1:8" x14ac:dyDescent="0.2">
      <c r="A67" s="3" t="s">
        <v>4</v>
      </c>
      <c r="B67" s="2">
        <v>41</v>
      </c>
      <c r="C67" s="2">
        <v>27</v>
      </c>
      <c r="D67" s="2">
        <v>26</v>
      </c>
      <c r="E67" s="2">
        <v>67</v>
      </c>
      <c r="F67" s="2">
        <v>15</v>
      </c>
      <c r="G67" s="2"/>
      <c r="H67" s="2">
        <v>176</v>
      </c>
    </row>
    <row r="68" spans="1:8" x14ac:dyDescent="0.2">
      <c r="A68" s="3" t="s">
        <v>3</v>
      </c>
      <c r="B68" s="2">
        <v>11</v>
      </c>
      <c r="C68" s="2">
        <v>10</v>
      </c>
      <c r="D68" s="2">
        <v>10</v>
      </c>
      <c r="E68" s="2">
        <v>24</v>
      </c>
      <c r="F68" s="2">
        <v>8</v>
      </c>
      <c r="G68" s="2"/>
      <c r="H68" s="2">
        <v>63</v>
      </c>
    </row>
    <row r="69" spans="1:8" x14ac:dyDescent="0.2">
      <c r="A69" s="3" t="s">
        <v>139</v>
      </c>
      <c r="B69" s="2"/>
      <c r="C69" s="2"/>
      <c r="D69" s="2"/>
      <c r="E69" s="2"/>
      <c r="F69" s="2"/>
      <c r="G69" s="2"/>
      <c r="H69" s="2"/>
    </row>
    <row r="70" spans="1:8" x14ac:dyDescent="0.2">
      <c r="A70" s="3" t="s">
        <v>140</v>
      </c>
      <c r="B70" s="2">
        <v>52</v>
      </c>
      <c r="C70" s="2">
        <v>37</v>
      </c>
      <c r="D70" s="2">
        <v>36</v>
      </c>
      <c r="E70" s="2">
        <v>91</v>
      </c>
      <c r="F70" s="2">
        <v>23</v>
      </c>
      <c r="G70" s="2"/>
      <c r="H70" s="2">
        <v>239</v>
      </c>
    </row>
    <row r="73" spans="1:8" x14ac:dyDescent="0.2">
      <c r="A73" s="1" t="s">
        <v>152</v>
      </c>
      <c r="B73" s="1" t="s">
        <v>138</v>
      </c>
    </row>
    <row r="74" spans="1:8" x14ac:dyDescent="0.2">
      <c r="A74" s="1" t="s">
        <v>141</v>
      </c>
      <c r="B74" t="s">
        <v>157</v>
      </c>
      <c r="C74" t="s">
        <v>133</v>
      </c>
      <c r="D74" t="s">
        <v>31</v>
      </c>
      <c r="E74" t="s">
        <v>13</v>
      </c>
      <c r="F74" t="s">
        <v>102</v>
      </c>
      <c r="G74" t="s">
        <v>139</v>
      </c>
      <c r="H74" t="s">
        <v>140</v>
      </c>
    </row>
    <row r="75" spans="1:8" x14ac:dyDescent="0.2">
      <c r="A75" s="3" t="s">
        <v>4</v>
      </c>
      <c r="B75" s="2">
        <v>25</v>
      </c>
      <c r="C75" s="2">
        <v>19</v>
      </c>
      <c r="D75" s="2">
        <v>23</v>
      </c>
      <c r="E75" s="2">
        <v>55</v>
      </c>
      <c r="F75" s="2">
        <v>6</v>
      </c>
      <c r="G75" s="2"/>
      <c r="H75" s="2">
        <v>128</v>
      </c>
    </row>
    <row r="76" spans="1:8" x14ac:dyDescent="0.2">
      <c r="A76" s="3" t="s">
        <v>3</v>
      </c>
      <c r="B76" s="2">
        <v>28</v>
      </c>
      <c r="C76" s="2">
        <v>18</v>
      </c>
      <c r="D76" s="2">
        <v>13</v>
      </c>
      <c r="E76" s="2">
        <v>38</v>
      </c>
      <c r="F76" s="2">
        <v>17</v>
      </c>
      <c r="G76" s="2"/>
      <c r="H76" s="2">
        <v>114</v>
      </c>
    </row>
    <row r="77" spans="1:8" x14ac:dyDescent="0.2">
      <c r="A77" s="3" t="s">
        <v>139</v>
      </c>
      <c r="B77" s="2"/>
      <c r="C77" s="2"/>
      <c r="D77" s="2"/>
      <c r="E77" s="2"/>
      <c r="F77" s="2"/>
      <c r="G77" s="2"/>
      <c r="H77" s="2"/>
    </row>
    <row r="78" spans="1:8" x14ac:dyDescent="0.2">
      <c r="A78" s="3" t="s">
        <v>140</v>
      </c>
      <c r="B78" s="2">
        <v>53</v>
      </c>
      <c r="C78" s="2">
        <v>37</v>
      </c>
      <c r="D78" s="2">
        <v>36</v>
      </c>
      <c r="E78" s="2">
        <v>93</v>
      </c>
      <c r="F78" s="2">
        <v>23</v>
      </c>
      <c r="G78" s="2"/>
      <c r="H78" s="2">
        <v>242</v>
      </c>
    </row>
    <row r="81" spans="1:8" x14ac:dyDescent="0.2">
      <c r="A81" s="1" t="s">
        <v>153</v>
      </c>
      <c r="B81" s="1" t="s">
        <v>138</v>
      </c>
    </row>
    <row r="82" spans="1:8" x14ac:dyDescent="0.2">
      <c r="A82" s="1" t="s">
        <v>141</v>
      </c>
      <c r="B82" t="s">
        <v>159</v>
      </c>
      <c r="C82" t="s">
        <v>133</v>
      </c>
      <c r="D82" t="s">
        <v>31</v>
      </c>
      <c r="E82" t="s">
        <v>13</v>
      </c>
      <c r="F82" t="s">
        <v>102</v>
      </c>
      <c r="G82" t="s">
        <v>139</v>
      </c>
      <c r="H82" t="s">
        <v>140</v>
      </c>
    </row>
    <row r="83" spans="1:8" x14ac:dyDescent="0.2">
      <c r="A83" s="3" t="s">
        <v>4</v>
      </c>
      <c r="B83" s="2">
        <v>37</v>
      </c>
      <c r="C83" s="2">
        <v>27</v>
      </c>
      <c r="D83" s="2">
        <v>27</v>
      </c>
      <c r="E83" s="2">
        <v>63</v>
      </c>
      <c r="F83" s="2">
        <v>14</v>
      </c>
      <c r="G83" s="2"/>
      <c r="H83" s="2">
        <v>168</v>
      </c>
    </row>
    <row r="84" spans="1:8" x14ac:dyDescent="0.2">
      <c r="A84" s="3" t="s">
        <v>3</v>
      </c>
      <c r="B84" s="2">
        <v>10</v>
      </c>
      <c r="C84" s="2">
        <v>8</v>
      </c>
      <c r="D84" s="2">
        <v>9</v>
      </c>
      <c r="E84" s="2">
        <v>24</v>
      </c>
      <c r="F84" s="2">
        <v>6</v>
      </c>
      <c r="G84" s="2"/>
      <c r="H84" s="2">
        <v>57</v>
      </c>
    </row>
    <row r="85" spans="1:8" x14ac:dyDescent="0.2">
      <c r="A85" s="3" t="s">
        <v>139</v>
      </c>
      <c r="B85" s="2"/>
      <c r="C85" s="2"/>
      <c r="D85" s="2"/>
      <c r="E85" s="2"/>
      <c r="F85" s="2"/>
      <c r="G85" s="2"/>
      <c r="H85" s="2"/>
    </row>
    <row r="86" spans="1:8" x14ac:dyDescent="0.2">
      <c r="A86" s="3" t="s">
        <v>140</v>
      </c>
      <c r="B86" s="2">
        <v>47</v>
      </c>
      <c r="C86" s="2">
        <v>35</v>
      </c>
      <c r="D86" s="2">
        <v>36</v>
      </c>
      <c r="E86" s="2">
        <v>87</v>
      </c>
      <c r="F86" s="2">
        <v>20</v>
      </c>
      <c r="G86" s="2"/>
      <c r="H86" s="2">
        <v>225</v>
      </c>
    </row>
    <row r="89" spans="1:8" x14ac:dyDescent="0.2">
      <c r="A89" s="1" t="s">
        <v>155</v>
      </c>
      <c r="B89" s="1" t="s">
        <v>138</v>
      </c>
    </row>
    <row r="90" spans="1:8" x14ac:dyDescent="0.2">
      <c r="A90" s="1" t="s">
        <v>141</v>
      </c>
      <c r="B90" t="s">
        <v>157</v>
      </c>
      <c r="C90" t="s">
        <v>133</v>
      </c>
      <c r="D90" t="s">
        <v>31</v>
      </c>
      <c r="E90" t="s">
        <v>13</v>
      </c>
      <c r="F90" t="s">
        <v>102</v>
      </c>
      <c r="G90" t="s">
        <v>139</v>
      </c>
      <c r="H90" t="s">
        <v>140</v>
      </c>
    </row>
    <row r="91" spans="1:8" x14ac:dyDescent="0.2">
      <c r="A91" s="3" t="s">
        <v>4</v>
      </c>
      <c r="B91" s="2">
        <v>32</v>
      </c>
      <c r="C91" s="2">
        <v>21</v>
      </c>
      <c r="D91" s="2">
        <v>18</v>
      </c>
      <c r="E91" s="2">
        <v>56</v>
      </c>
      <c r="F91" s="2">
        <v>10</v>
      </c>
      <c r="G91" s="2"/>
      <c r="H91" s="2">
        <v>137</v>
      </c>
    </row>
    <row r="92" spans="1:8" x14ac:dyDescent="0.2">
      <c r="A92" s="3" t="s">
        <v>3</v>
      </c>
      <c r="B92" s="2">
        <v>20</v>
      </c>
      <c r="C92" s="2">
        <v>15</v>
      </c>
      <c r="D92" s="2">
        <v>18</v>
      </c>
      <c r="E92" s="2">
        <v>36</v>
      </c>
      <c r="F92" s="2">
        <v>13</v>
      </c>
      <c r="G92" s="2"/>
      <c r="H92" s="2">
        <v>102</v>
      </c>
    </row>
    <row r="93" spans="1:8" x14ac:dyDescent="0.2">
      <c r="A93" s="3" t="s">
        <v>139</v>
      </c>
      <c r="B93" s="2"/>
      <c r="C93" s="2"/>
      <c r="D93" s="2"/>
      <c r="E93" s="2"/>
      <c r="F93" s="2"/>
      <c r="G93" s="2"/>
      <c r="H93" s="2"/>
    </row>
    <row r="94" spans="1:8" x14ac:dyDescent="0.2">
      <c r="A94" s="3" t="s">
        <v>140</v>
      </c>
      <c r="B94" s="2">
        <v>52</v>
      </c>
      <c r="C94" s="2">
        <v>36</v>
      </c>
      <c r="D94" s="2">
        <v>36</v>
      </c>
      <c r="E94" s="2">
        <v>92</v>
      </c>
      <c r="F94" s="2">
        <v>23</v>
      </c>
      <c r="G94" s="2"/>
      <c r="H94" s="2">
        <v>239</v>
      </c>
    </row>
  </sheetData>
  <pageMargins left="0.7" right="0.7" top="0.75" bottom="0.75" header="0.3" footer="0.3"/>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Algemeen</vt:lpstr>
      <vt:lpstr>Open vragen</vt:lpstr>
      <vt:lpstr>Woonafstand tot het park</vt:lpstr>
      <vt:lpstr>Hoe vaak bezoek aan het park</vt:lpstr>
      <vt:lpstr>Leeftijdscategorie</vt:lpstr>
      <vt:lpstr>Doel van bezoek aan het park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Britt Bloemendaal</dc:creator>
  <cp:lastModifiedBy>Britt Bloemendaal</cp:lastModifiedBy>
  <dcterms:created xsi:type="dcterms:W3CDTF">2022-04-04T20:43:46Z</dcterms:created>
  <dcterms:modified xsi:type="dcterms:W3CDTF">2022-04-15T11:42:56Z</dcterms:modified>
</cp:coreProperties>
</file>